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ject Files\ESTCP\0062 - ER Wiki 201659\2. Wiki Articles\1.  Authors\Rula Deeb\Table 2 Links\"/>
    </mc:Choice>
  </mc:AlternateContent>
  <bookViews>
    <workbookView xWindow="0" yWindow="-75" windowWidth="15045" windowHeight="8415" tabRatio="615" firstSheet="1" activeTab="4"/>
  </bookViews>
  <sheets>
    <sheet name="Updates" sheetId="15" r:id="rId1"/>
    <sheet name="Chemical Info" sheetId="16" r:id="rId2"/>
    <sheet name="Residential Summary" sheetId="1" r:id="rId3"/>
    <sheet name="Residential Risk Estimation" sheetId="2" r:id="rId4"/>
    <sheet name="Recreational Summary" sheetId="3" r:id="rId5"/>
    <sheet name="Recreational Risk Estimation" sheetId="4" r:id="rId6"/>
    <sheet name="Industrial Summary" sheetId="8" r:id="rId7"/>
    <sheet name="Industrial Risk Estimation" sheetId="9" r:id="rId8"/>
    <sheet name="Short-term Worker Summary" sheetId="10" r:id="rId9"/>
    <sheet name="Short-term Worker Risk Estimati" sheetId="11" r:id="rId10"/>
    <sheet name="BaP equiv. calculation" sheetId="14" r:id="rId11"/>
    <sheet name="TCDD equiv. calculation" sheetId="13" r:id="rId12"/>
  </sheets>
  <externalReferences>
    <externalReference r:id="rId13"/>
    <externalReference r:id="rId14"/>
  </externalReferences>
  <definedNames>
    <definedName name="_xlnm.Print_Area" localSheetId="10">'BaP equiv. calculation'!$A$1:$G$47</definedName>
    <definedName name="_xlnm.Print_Area" localSheetId="7">'Industrial Risk Estimation'!$A$1:$AC$204</definedName>
    <definedName name="_xlnm.Print_Area" localSheetId="6">'Industrial Summary'!$A$1:$O$202</definedName>
    <definedName name="_xlnm.Print_Area" localSheetId="5">'Recreational Risk Estimation'!$A$1:$AB$202</definedName>
    <definedName name="_xlnm.Print_Area" localSheetId="4">'Recreational Summary'!$A$1:$O$199</definedName>
    <definedName name="_xlnm.Print_Area" localSheetId="3">'Residential Risk Estimation'!$A$1:$AB$202</definedName>
    <definedName name="_xlnm.Print_Area" localSheetId="2">'Residential Summary'!$A$1:$O$199</definedName>
    <definedName name="_xlnm.Print_Area" localSheetId="9">'Short-term Worker Risk Estimati'!$A$1:$AC$201</definedName>
    <definedName name="_xlnm.Print_Area" localSheetId="8">'Short-term Worker Summary'!$A$1:$O$200</definedName>
    <definedName name="_xlnm.Print_Area" localSheetId="11">'TCDD equiv. calculation'!$A$1:$I$52</definedName>
    <definedName name="_xlnm.Print_Area" localSheetId="0">Updates!$A$1:$N$33</definedName>
    <definedName name="_xlnm.Print_Titles" localSheetId="7">'Industrial Risk Estimation'!$7:$11</definedName>
    <definedName name="_xlnm.Print_Titles" localSheetId="6">'Industrial Summary'!$7:$12</definedName>
    <definedName name="_xlnm.Print_Titles" localSheetId="5">'Recreational Risk Estimation'!$7:$11</definedName>
    <definedName name="_xlnm.Print_Titles" localSheetId="4">'Recreational Summary'!$7:$12</definedName>
    <definedName name="_xlnm.Print_Titles" localSheetId="3">'Residential Risk Estimation'!$8:$12</definedName>
    <definedName name="_xlnm.Print_Titles" localSheetId="2">'Residential Summary'!$6:$12</definedName>
    <definedName name="_xlnm.Print_Titles" localSheetId="9">'Short-term Worker Risk Estimati'!$8:$11</definedName>
    <definedName name="_xlnm.Print_Titles" localSheetId="8">'Short-term Worker Summary'!$4:$13</definedName>
  </definedNames>
  <calcPr calcId="171027"/>
</workbook>
</file>

<file path=xl/calcChain.xml><?xml version="1.0" encoding="utf-8"?>
<calcChain xmlns="http://schemas.openxmlformats.org/spreadsheetml/2006/main">
  <c r="E161" i="11" l="1"/>
  <c r="G161" i="11" s="1"/>
  <c r="I14" i="11"/>
  <c r="I15" i="11"/>
  <c r="I16" i="11"/>
  <c r="I17" i="11"/>
  <c r="I18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0" i="11"/>
  <c r="I41" i="11"/>
  <c r="I43" i="11"/>
  <c r="I44" i="11"/>
  <c r="I45" i="11"/>
  <c r="I46" i="11"/>
  <c r="I51" i="11"/>
  <c r="I53" i="11"/>
  <c r="I55" i="11"/>
  <c r="I56" i="11"/>
  <c r="I57" i="11"/>
  <c r="I58" i="11"/>
  <c r="I59" i="11"/>
  <c r="I60" i="11"/>
  <c r="I61" i="11"/>
  <c r="I62" i="11"/>
  <c r="I64" i="11"/>
  <c r="I65" i="11"/>
  <c r="I66" i="11"/>
  <c r="I67" i="11"/>
  <c r="I69" i="11"/>
  <c r="I70" i="11"/>
  <c r="I71" i="11"/>
  <c r="I72" i="11"/>
  <c r="I73" i="11"/>
  <c r="I74" i="11"/>
  <c r="I75" i="11"/>
  <c r="I76" i="11"/>
  <c r="I77" i="11"/>
  <c r="I78" i="11"/>
  <c r="I80" i="11"/>
  <c r="I81" i="11"/>
  <c r="I83" i="11"/>
  <c r="I85" i="11"/>
  <c r="I86" i="11"/>
  <c r="I87" i="11"/>
  <c r="I88" i="11"/>
  <c r="I89" i="11"/>
  <c r="I90" i="11"/>
  <c r="I96" i="11"/>
  <c r="I97" i="11"/>
  <c r="I99" i="11"/>
  <c r="I100" i="11"/>
  <c r="I101" i="11"/>
  <c r="I102" i="11"/>
  <c r="I104" i="11"/>
  <c r="I106" i="11"/>
  <c r="I108" i="11"/>
  <c r="I109" i="11"/>
  <c r="I111" i="11"/>
  <c r="I114" i="11"/>
  <c r="I118" i="11"/>
  <c r="I121" i="11"/>
  <c r="I122" i="11"/>
  <c r="I123" i="11"/>
  <c r="I124" i="11"/>
  <c r="I125" i="11"/>
  <c r="I126" i="11"/>
  <c r="I127" i="11"/>
  <c r="I130" i="11"/>
  <c r="I133" i="11"/>
  <c r="I134" i="11"/>
  <c r="I137" i="11"/>
  <c r="I140" i="11"/>
  <c r="I142" i="11"/>
  <c r="I145" i="11"/>
  <c r="I148" i="11"/>
  <c r="I149" i="11"/>
  <c r="I150" i="11"/>
  <c r="I151" i="11"/>
  <c r="I152" i="11"/>
  <c r="I153" i="11"/>
  <c r="I154" i="11"/>
  <c r="I155" i="11"/>
  <c r="I156" i="11"/>
  <c r="I159" i="11"/>
  <c r="I161" i="11"/>
  <c r="I162" i="11"/>
  <c r="I163" i="11"/>
  <c r="I164" i="11"/>
  <c r="I166" i="11"/>
  <c r="I167" i="11"/>
  <c r="I168" i="11"/>
  <c r="I173" i="11"/>
  <c r="I174" i="11"/>
  <c r="I175" i="11"/>
  <c r="I178" i="11"/>
  <c r="I179" i="11"/>
  <c r="I180" i="11"/>
  <c r="I13" i="11"/>
  <c r="H17" i="11"/>
  <c r="H20" i="11"/>
  <c r="H22" i="11"/>
  <c r="H23" i="11"/>
  <c r="H24" i="11"/>
  <c r="H25" i="11"/>
  <c r="H26" i="11"/>
  <c r="H27" i="11"/>
  <c r="H29" i="11"/>
  <c r="H30" i="11"/>
  <c r="H32" i="11"/>
  <c r="H34" i="11"/>
  <c r="H35" i="11"/>
  <c r="H36" i="11"/>
  <c r="H37" i="11"/>
  <c r="H38" i="11"/>
  <c r="H40" i="11"/>
  <c r="H41" i="11"/>
  <c r="H45" i="11"/>
  <c r="H53" i="11"/>
  <c r="H56" i="11"/>
  <c r="H57" i="11"/>
  <c r="H59" i="11"/>
  <c r="H60" i="11"/>
  <c r="H64" i="11"/>
  <c r="H68" i="11"/>
  <c r="H77" i="11"/>
  <c r="H78" i="11"/>
  <c r="H79" i="11"/>
  <c r="H81" i="11"/>
  <c r="H83" i="11"/>
  <c r="H89" i="11"/>
  <c r="H96" i="11"/>
  <c r="H97" i="11"/>
  <c r="H99" i="11"/>
  <c r="H100" i="11"/>
  <c r="H101" i="11"/>
  <c r="H102" i="11"/>
  <c r="H104" i="11"/>
  <c r="H109" i="11"/>
  <c r="H111" i="11"/>
  <c r="H118" i="11"/>
  <c r="H121" i="11"/>
  <c r="H125" i="11"/>
  <c r="H126" i="11"/>
  <c r="H127" i="11"/>
  <c r="H140" i="11"/>
  <c r="H142" i="11"/>
  <c r="H148" i="11"/>
  <c r="H149" i="11"/>
  <c r="H150" i="11"/>
  <c r="H151" i="11"/>
  <c r="H152" i="11"/>
  <c r="H153" i="11"/>
  <c r="H154" i="11"/>
  <c r="H155" i="11"/>
  <c r="H156" i="11"/>
  <c r="H159" i="11"/>
  <c r="H162" i="11"/>
  <c r="H163" i="11"/>
  <c r="H164" i="11"/>
  <c r="H166" i="11"/>
  <c r="H167" i="11"/>
  <c r="H168" i="11"/>
  <c r="H173" i="11"/>
  <c r="H174" i="11"/>
  <c r="H175" i="11"/>
  <c r="H178" i="11"/>
  <c r="H179" i="11"/>
  <c r="H180" i="11"/>
  <c r="E14" i="11"/>
  <c r="G14" i="11"/>
  <c r="E15" i="11"/>
  <c r="Z15" i="11" s="1"/>
  <c r="G15" i="11"/>
  <c r="V15" i="11" s="1"/>
  <c r="E16" i="11"/>
  <c r="G16" i="11" s="1"/>
  <c r="E17" i="11"/>
  <c r="E18" i="11"/>
  <c r="G18" i="11" s="1"/>
  <c r="T18" i="11" s="1"/>
  <c r="E20" i="11"/>
  <c r="G20" i="11"/>
  <c r="E21" i="11"/>
  <c r="Z21" i="11" s="1"/>
  <c r="G21" i="11"/>
  <c r="E22" i="11"/>
  <c r="Z22" i="11" s="1"/>
  <c r="E23" i="11"/>
  <c r="G23" i="11"/>
  <c r="Q23" i="11" s="1"/>
  <c r="E24" i="11"/>
  <c r="G24" i="11" s="1"/>
  <c r="E25" i="11"/>
  <c r="G25" i="11"/>
  <c r="S25" i="11" s="1"/>
  <c r="E26" i="11"/>
  <c r="G26" i="11" s="1"/>
  <c r="E27" i="11"/>
  <c r="G27" i="11"/>
  <c r="E28" i="11"/>
  <c r="G28" i="11" s="1"/>
  <c r="E29" i="11"/>
  <c r="G29" i="11"/>
  <c r="E30" i="11"/>
  <c r="G30" i="11"/>
  <c r="E31" i="11"/>
  <c r="G31" i="11" s="1"/>
  <c r="P31" i="11" s="1"/>
  <c r="E32" i="11"/>
  <c r="G32" i="11" s="1"/>
  <c r="E33" i="11"/>
  <c r="E34" i="11"/>
  <c r="G34" i="11"/>
  <c r="E35" i="11"/>
  <c r="G35" i="11" s="1"/>
  <c r="V35" i="11" s="1"/>
  <c r="E36" i="11"/>
  <c r="G36" i="11" s="1"/>
  <c r="E37" i="11"/>
  <c r="G37" i="11" s="1"/>
  <c r="E38" i="11"/>
  <c r="G38" i="11" s="1"/>
  <c r="L38" i="11" s="1"/>
  <c r="E40" i="11"/>
  <c r="G40" i="11" s="1"/>
  <c r="E41" i="11"/>
  <c r="G41" i="11" s="1"/>
  <c r="L41" i="11" s="1"/>
  <c r="E43" i="11"/>
  <c r="G43" i="11" s="1"/>
  <c r="Q43" i="11" s="1"/>
  <c r="E44" i="11"/>
  <c r="Z44" i="11" s="1"/>
  <c r="G44" i="11"/>
  <c r="E46" i="11"/>
  <c r="G46" i="11" s="1"/>
  <c r="E51" i="11"/>
  <c r="G51" i="11"/>
  <c r="E53" i="11"/>
  <c r="G53" i="11" s="1"/>
  <c r="E55" i="11"/>
  <c r="G55" i="11" s="1"/>
  <c r="E56" i="11"/>
  <c r="G56" i="11" s="1"/>
  <c r="Q56" i="11" s="1"/>
  <c r="E57" i="11"/>
  <c r="G57" i="11" s="1"/>
  <c r="E58" i="11"/>
  <c r="G58" i="11" s="1"/>
  <c r="J58" i="11" s="1"/>
  <c r="E59" i="11"/>
  <c r="E60" i="11"/>
  <c r="G60" i="11" s="1"/>
  <c r="E61" i="11"/>
  <c r="G61" i="11" s="1"/>
  <c r="E62" i="11"/>
  <c r="G62" i="11" s="1"/>
  <c r="Z62" i="11"/>
  <c r="E64" i="11"/>
  <c r="G64" i="11"/>
  <c r="E65" i="11"/>
  <c r="G65" i="11" s="1"/>
  <c r="E66" i="11"/>
  <c r="G66" i="11"/>
  <c r="E67" i="11"/>
  <c r="G67" i="11" s="1"/>
  <c r="E69" i="11"/>
  <c r="Z69" i="11"/>
  <c r="G69" i="11"/>
  <c r="T69" i="11" s="1"/>
  <c r="E70" i="11"/>
  <c r="G70" i="11" s="1"/>
  <c r="E71" i="11"/>
  <c r="G71" i="11"/>
  <c r="E72" i="11"/>
  <c r="G72" i="11" s="1"/>
  <c r="E73" i="11"/>
  <c r="G73" i="11"/>
  <c r="Y73" i="11" s="1"/>
  <c r="E74" i="11"/>
  <c r="G74" i="11"/>
  <c r="Y74" i="11" s="1"/>
  <c r="E75" i="11"/>
  <c r="G75" i="11" s="1"/>
  <c r="E76" i="11"/>
  <c r="G76" i="11" s="1"/>
  <c r="E80" i="11"/>
  <c r="G80" i="11" s="1"/>
  <c r="E85" i="11"/>
  <c r="G85" i="11" s="1"/>
  <c r="E86" i="11"/>
  <c r="G86" i="11" s="1"/>
  <c r="E87" i="11"/>
  <c r="G87" i="11" s="1"/>
  <c r="E88" i="11"/>
  <c r="G88" i="11"/>
  <c r="P88" i="11" s="1"/>
  <c r="E89" i="11"/>
  <c r="Z89" i="11"/>
  <c r="G89" i="11"/>
  <c r="E90" i="11"/>
  <c r="G90" i="11" s="1"/>
  <c r="E92" i="11"/>
  <c r="G92" i="11" s="1"/>
  <c r="E97" i="11"/>
  <c r="G97" i="11" s="1"/>
  <c r="E99" i="11"/>
  <c r="G99" i="11" s="1"/>
  <c r="Q99" i="11" s="1"/>
  <c r="E101" i="11"/>
  <c r="G101" i="11" s="1"/>
  <c r="E102" i="11"/>
  <c r="G102" i="11" s="1"/>
  <c r="E104" i="11"/>
  <c r="Z104" i="11" s="1"/>
  <c r="E106" i="11"/>
  <c r="G106" i="11" s="1"/>
  <c r="E108" i="11"/>
  <c r="G108" i="11" s="1"/>
  <c r="E109" i="11"/>
  <c r="G109" i="11"/>
  <c r="P109" i="11" s="1"/>
  <c r="E111" i="11"/>
  <c r="G111" i="11"/>
  <c r="E114" i="11"/>
  <c r="G114" i="11" s="1"/>
  <c r="E118" i="11"/>
  <c r="G118" i="11" s="1"/>
  <c r="E121" i="11"/>
  <c r="E125" i="11"/>
  <c r="G125" i="11" s="1"/>
  <c r="Q126" i="11" s="1"/>
  <c r="E126" i="11"/>
  <c r="G126" i="11" s="1"/>
  <c r="E127" i="11"/>
  <c r="G127" i="11" s="1"/>
  <c r="E130" i="11"/>
  <c r="G130" i="11" s="1"/>
  <c r="E131" i="11"/>
  <c r="G131" i="11" s="1"/>
  <c r="E133" i="11"/>
  <c r="G133" i="11" s="1"/>
  <c r="E134" i="11"/>
  <c r="G134" i="11" s="1"/>
  <c r="E137" i="11"/>
  <c r="G137" i="11" s="1"/>
  <c r="E140" i="11"/>
  <c r="Z140" i="11" s="1"/>
  <c r="E142" i="11"/>
  <c r="Z142" i="11" s="1"/>
  <c r="G142" i="11"/>
  <c r="E143" i="11"/>
  <c r="Z143" i="11" s="1"/>
  <c r="G143" i="11"/>
  <c r="E145" i="11"/>
  <c r="G145" i="11" s="1"/>
  <c r="E148" i="11"/>
  <c r="Z148" i="11" s="1"/>
  <c r="G148" i="11"/>
  <c r="E149" i="11"/>
  <c r="G149" i="11" s="1"/>
  <c r="E150" i="11"/>
  <c r="G150" i="11" s="1"/>
  <c r="E151" i="11"/>
  <c r="G151" i="11" s="1"/>
  <c r="Q152" i="11" s="1"/>
  <c r="E152" i="11"/>
  <c r="G152" i="11" s="1"/>
  <c r="E153" i="11"/>
  <c r="G153" i="11"/>
  <c r="Q154" i="11" s="1"/>
  <c r="E154" i="11"/>
  <c r="G154" i="11" s="1"/>
  <c r="E155" i="11"/>
  <c r="G155" i="11" s="1"/>
  <c r="Q156" i="11" s="1"/>
  <c r="Z155" i="11"/>
  <c r="E156" i="11"/>
  <c r="Z156" i="11" s="1"/>
  <c r="G156" i="11"/>
  <c r="E162" i="11"/>
  <c r="G162" i="11" s="1"/>
  <c r="E163" i="11"/>
  <c r="G163" i="11"/>
  <c r="Y164" i="11" s="1"/>
  <c r="E164" i="11"/>
  <c r="G164" i="11" s="1"/>
  <c r="E166" i="11"/>
  <c r="G166" i="11" s="1"/>
  <c r="Q167" i="11" s="1"/>
  <c r="E167" i="11"/>
  <c r="E168" i="11"/>
  <c r="G168" i="11"/>
  <c r="E173" i="11"/>
  <c r="G173" i="11" s="1"/>
  <c r="E174" i="11"/>
  <c r="G174" i="11" s="1"/>
  <c r="Z174" i="11"/>
  <c r="E175" i="11"/>
  <c r="E178" i="11"/>
  <c r="E180" i="11"/>
  <c r="E19" i="11"/>
  <c r="E39" i="11"/>
  <c r="E45" i="11"/>
  <c r="Z45" i="11" s="1"/>
  <c r="E47" i="11"/>
  <c r="Z47" i="11" s="1"/>
  <c r="E48" i="11"/>
  <c r="E49" i="11"/>
  <c r="E50" i="11"/>
  <c r="E52" i="11"/>
  <c r="Z52" i="11" s="1"/>
  <c r="E54" i="11"/>
  <c r="E63" i="11"/>
  <c r="Z63" i="11" s="1"/>
  <c r="E68" i="11"/>
  <c r="Z68" i="11" s="1"/>
  <c r="E77" i="11"/>
  <c r="Z77" i="11" s="1"/>
  <c r="E78" i="11"/>
  <c r="Z78" i="11" s="1"/>
  <c r="E79" i="11"/>
  <c r="Z79" i="11" s="1"/>
  <c r="E81" i="11"/>
  <c r="E82" i="11"/>
  <c r="E83" i="11"/>
  <c r="Z83" i="11"/>
  <c r="E84" i="11"/>
  <c r="Z84" i="11"/>
  <c r="E93" i="11"/>
  <c r="E94" i="11"/>
  <c r="Z94" i="11" s="1"/>
  <c r="E95" i="11"/>
  <c r="Z95" i="11" s="1"/>
  <c r="E96" i="11"/>
  <c r="Z96" i="11" s="1"/>
  <c r="E98" i="11"/>
  <c r="E100" i="11"/>
  <c r="Z100" i="11" s="1"/>
  <c r="E103" i="11"/>
  <c r="E105" i="11"/>
  <c r="Z105" i="11" s="1"/>
  <c r="E107" i="11"/>
  <c r="Z107" i="11" s="1"/>
  <c r="E110" i="11"/>
  <c r="Z110" i="11"/>
  <c r="E112" i="11"/>
  <c r="Z112" i="11" s="1"/>
  <c r="E113" i="11"/>
  <c r="Z113" i="11"/>
  <c r="E115" i="11"/>
  <c r="E116" i="11"/>
  <c r="E117" i="11"/>
  <c r="E119" i="11"/>
  <c r="Z119" i="11"/>
  <c r="E120" i="11"/>
  <c r="Z120" i="11" s="1"/>
  <c r="E122" i="11"/>
  <c r="E123" i="11"/>
  <c r="E124" i="11"/>
  <c r="E128" i="11"/>
  <c r="Z128" i="11" s="1"/>
  <c r="E132" i="11"/>
  <c r="Z132" i="11" s="1"/>
  <c r="E135" i="11"/>
  <c r="E138" i="11"/>
  <c r="Z138" i="11" s="1"/>
  <c r="E144" i="11"/>
  <c r="E146" i="11"/>
  <c r="Z146" i="11"/>
  <c r="E147" i="11"/>
  <c r="Z147" i="11" s="1"/>
  <c r="E157" i="11"/>
  <c r="Z157" i="11" s="1"/>
  <c r="E158" i="11"/>
  <c r="Z158" i="11" s="1"/>
  <c r="E159" i="11"/>
  <c r="Z159" i="11" s="1"/>
  <c r="E160" i="11"/>
  <c r="Z160" i="11" s="1"/>
  <c r="E165" i="11"/>
  <c r="E170" i="11"/>
  <c r="Z170" i="11" s="1"/>
  <c r="E171" i="11"/>
  <c r="Z171" i="11"/>
  <c r="E176" i="11"/>
  <c r="Z176" i="11" s="1"/>
  <c r="E177" i="11"/>
  <c r="E179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4" i="10"/>
  <c r="A92" i="11" s="1"/>
  <c r="A95" i="10"/>
  <c r="A93" i="11" s="1"/>
  <c r="A96" i="10"/>
  <c r="A94" i="11" s="1"/>
  <c r="A97" i="10"/>
  <c r="A95" i="11" s="1"/>
  <c r="A98" i="10"/>
  <c r="A96" i="11" s="1"/>
  <c r="A99" i="10"/>
  <c r="A97" i="11" s="1"/>
  <c r="A100" i="10"/>
  <c r="A98" i="11" s="1"/>
  <c r="A101" i="10"/>
  <c r="A99" i="11" s="1"/>
  <c r="A102" i="10"/>
  <c r="A100" i="11" s="1"/>
  <c r="A103" i="10"/>
  <c r="A101" i="11" s="1"/>
  <c r="A104" i="10"/>
  <c r="A102" i="11" s="1"/>
  <c r="A105" i="10"/>
  <c r="A103" i="11" s="1"/>
  <c r="A106" i="10"/>
  <c r="A104" i="11" s="1"/>
  <c r="A107" i="10"/>
  <c r="A105" i="11"/>
  <c r="A108" i="10"/>
  <c r="A106" i="11" s="1"/>
  <c r="A109" i="10"/>
  <c r="A107" i="11" s="1"/>
  <c r="A110" i="10"/>
  <c r="A108" i="11" s="1"/>
  <c r="A111" i="10"/>
  <c r="A109" i="11" s="1"/>
  <c r="A112" i="10"/>
  <c r="A110" i="11" s="1"/>
  <c r="A113" i="10"/>
  <c r="A111" i="11"/>
  <c r="A114" i="10"/>
  <c r="A112" i="11" s="1"/>
  <c r="A115" i="10"/>
  <c r="A113" i="11"/>
  <c r="A116" i="10"/>
  <c r="A114" i="11" s="1"/>
  <c r="A117" i="10"/>
  <c r="A115" i="11" s="1"/>
  <c r="A118" i="10"/>
  <c r="A116" i="11" s="1"/>
  <c r="A119" i="10"/>
  <c r="A117" i="11"/>
  <c r="A120" i="10"/>
  <c r="A118" i="11" s="1"/>
  <c r="A121" i="10"/>
  <c r="A119" i="11"/>
  <c r="A122" i="10"/>
  <c r="A120" i="11" s="1"/>
  <c r="A123" i="10"/>
  <c r="A121" i="11"/>
  <c r="A124" i="10"/>
  <c r="A122" i="11" s="1"/>
  <c r="A125" i="10"/>
  <c r="A123" i="11" s="1"/>
  <c r="A126" i="10"/>
  <c r="A124" i="11" s="1"/>
  <c r="A127" i="10"/>
  <c r="A125" i="11"/>
  <c r="A128" i="10"/>
  <c r="A126" i="11" s="1"/>
  <c r="A129" i="10"/>
  <c r="A127" i="11"/>
  <c r="A130" i="10"/>
  <c r="A128" i="11" s="1"/>
  <c r="A131" i="10"/>
  <c r="A129" i="11" s="1"/>
  <c r="A132" i="10"/>
  <c r="A130" i="11" s="1"/>
  <c r="A133" i="10"/>
  <c r="A131" i="11" s="1"/>
  <c r="A134" i="10"/>
  <c r="A132" i="11" s="1"/>
  <c r="A135" i="10"/>
  <c r="A133" i="11"/>
  <c r="A136" i="10"/>
  <c r="A134" i="11" s="1"/>
  <c r="A137" i="10"/>
  <c r="A135" i="11" s="1"/>
  <c r="A138" i="10"/>
  <c r="A136" i="11" s="1"/>
  <c r="A139" i="10"/>
  <c r="A137" i="11" s="1"/>
  <c r="A140" i="10"/>
  <c r="A138" i="11" s="1"/>
  <c r="A141" i="10"/>
  <c r="A139" i="11" s="1"/>
  <c r="A142" i="10"/>
  <c r="A140" i="11" s="1"/>
  <c r="A143" i="10"/>
  <c r="A141" i="11" s="1"/>
  <c r="A144" i="10"/>
  <c r="A142" i="11" s="1"/>
  <c r="A145" i="10"/>
  <c r="A143" i="11"/>
  <c r="A146" i="10"/>
  <c r="A144" i="11" s="1"/>
  <c r="A147" i="10"/>
  <c r="A145" i="11" s="1"/>
  <c r="A148" i="10"/>
  <c r="A146" i="11" s="1"/>
  <c r="A149" i="10"/>
  <c r="A147" i="11" s="1"/>
  <c r="A150" i="10"/>
  <c r="A148" i="11" s="1"/>
  <c r="A151" i="10"/>
  <c r="A149" i="11"/>
  <c r="A152" i="10"/>
  <c r="A150" i="11" s="1"/>
  <c r="A153" i="10"/>
  <c r="A151" i="11" s="1"/>
  <c r="A154" i="10"/>
  <c r="A152" i="11" s="1"/>
  <c r="A155" i="10"/>
  <c r="A153" i="11" s="1"/>
  <c r="A156" i="10"/>
  <c r="A154" i="11" s="1"/>
  <c r="A157" i="10"/>
  <c r="A155" i="11" s="1"/>
  <c r="A158" i="10"/>
  <c r="A156" i="11" s="1"/>
  <c r="A159" i="10"/>
  <c r="A157" i="11"/>
  <c r="A160" i="10"/>
  <c r="A158" i="11" s="1"/>
  <c r="A161" i="10"/>
  <c r="A159" i="11" s="1"/>
  <c r="A162" i="10"/>
  <c r="A160" i="11" s="1"/>
  <c r="A163" i="10"/>
  <c r="A161" i="11" s="1"/>
  <c r="A164" i="10"/>
  <c r="A162" i="11" s="1"/>
  <c r="A165" i="10"/>
  <c r="A163" i="11" s="1"/>
  <c r="A166" i="10"/>
  <c r="A164" i="11" s="1"/>
  <c r="A167" i="10"/>
  <c r="A165" i="11" s="1"/>
  <c r="A168" i="10"/>
  <c r="A166" i="11" s="1"/>
  <c r="A169" i="10"/>
  <c r="A167" i="11" s="1"/>
  <c r="A170" i="10"/>
  <c r="A168" i="11" s="1"/>
  <c r="A171" i="10"/>
  <c r="A169" i="11" s="1"/>
  <c r="A172" i="10"/>
  <c r="A170" i="11" s="1"/>
  <c r="A173" i="10"/>
  <c r="A171" i="11" s="1"/>
  <c r="A174" i="10"/>
  <c r="A172" i="11" s="1"/>
  <c r="A175" i="10"/>
  <c r="A173" i="11" s="1"/>
  <c r="A176" i="10"/>
  <c r="A174" i="11" s="1"/>
  <c r="A177" i="10"/>
  <c r="A175" i="11"/>
  <c r="A178" i="10"/>
  <c r="A176" i="11" s="1"/>
  <c r="A179" i="10"/>
  <c r="A177" i="11"/>
  <c r="A180" i="10"/>
  <c r="A178" i="11" s="1"/>
  <c r="A181" i="10"/>
  <c r="A179" i="11" s="1"/>
  <c r="A182" i="10"/>
  <c r="A180" i="11" s="1"/>
  <c r="C16" i="10"/>
  <c r="C14" i="11"/>
  <c r="C17" i="10"/>
  <c r="C15" i="11" s="1"/>
  <c r="C18" i="10"/>
  <c r="C16" i="11"/>
  <c r="C19" i="10"/>
  <c r="C17" i="11" s="1"/>
  <c r="C20" i="10"/>
  <c r="C18" i="11"/>
  <c r="C21" i="10"/>
  <c r="C19" i="11" s="1"/>
  <c r="C22" i="10"/>
  <c r="C20" i="11" s="1"/>
  <c r="C23" i="10"/>
  <c r="C21" i="11" s="1"/>
  <c r="C24" i="10"/>
  <c r="C22" i="11"/>
  <c r="C25" i="10"/>
  <c r="C23" i="11" s="1"/>
  <c r="C26" i="10"/>
  <c r="C24" i="11"/>
  <c r="C27" i="10"/>
  <c r="C25" i="11" s="1"/>
  <c r="C28" i="10"/>
  <c r="C26" i="11" s="1"/>
  <c r="C29" i="10"/>
  <c r="C27" i="11" s="1"/>
  <c r="C30" i="10"/>
  <c r="C28" i="11" s="1"/>
  <c r="C31" i="10"/>
  <c r="C29" i="11" s="1"/>
  <c r="C32" i="10"/>
  <c r="C30" i="11"/>
  <c r="C33" i="10"/>
  <c r="C31" i="11" s="1"/>
  <c r="C34" i="10"/>
  <c r="C32" i="11" s="1"/>
  <c r="C35" i="10"/>
  <c r="C33" i="11" s="1"/>
  <c r="C36" i="10"/>
  <c r="C34" i="11"/>
  <c r="C37" i="10"/>
  <c r="C35" i="11" s="1"/>
  <c r="C38" i="10"/>
  <c r="C36" i="11" s="1"/>
  <c r="C39" i="10"/>
  <c r="C37" i="11" s="1"/>
  <c r="C40" i="10"/>
  <c r="C38" i="11" s="1"/>
  <c r="C41" i="10"/>
  <c r="C39" i="11" s="1"/>
  <c r="C42" i="10"/>
  <c r="C40" i="11" s="1"/>
  <c r="C43" i="10"/>
  <c r="C41" i="11" s="1"/>
  <c r="C45" i="10"/>
  <c r="C43" i="11"/>
  <c r="C46" i="10"/>
  <c r="C44" i="11" s="1"/>
  <c r="C47" i="10"/>
  <c r="C45" i="11" s="1"/>
  <c r="C48" i="10"/>
  <c r="C46" i="11" s="1"/>
  <c r="C49" i="10"/>
  <c r="C47" i="11" s="1"/>
  <c r="C50" i="10"/>
  <c r="C48" i="11" s="1"/>
  <c r="C51" i="10"/>
  <c r="C49" i="11"/>
  <c r="C52" i="10"/>
  <c r="C50" i="11" s="1"/>
  <c r="C53" i="10"/>
  <c r="C51" i="11" s="1"/>
  <c r="C54" i="10"/>
  <c r="C52" i="11" s="1"/>
  <c r="C55" i="10"/>
  <c r="C53" i="11" s="1"/>
  <c r="C56" i="10"/>
  <c r="C54" i="11" s="1"/>
  <c r="C57" i="10"/>
  <c r="C55" i="11" s="1"/>
  <c r="C58" i="10"/>
  <c r="C56" i="11" s="1"/>
  <c r="C59" i="10"/>
  <c r="C57" i="11" s="1"/>
  <c r="C60" i="10"/>
  <c r="C58" i="11" s="1"/>
  <c r="C61" i="10"/>
  <c r="C59" i="11" s="1"/>
  <c r="C62" i="10"/>
  <c r="C60" i="11" s="1"/>
  <c r="C63" i="10"/>
  <c r="C61" i="11" s="1"/>
  <c r="C64" i="10"/>
  <c r="C62" i="11" s="1"/>
  <c r="C65" i="10"/>
  <c r="C63" i="11" s="1"/>
  <c r="C66" i="10"/>
  <c r="C64" i="11" s="1"/>
  <c r="C67" i="10"/>
  <c r="C65" i="11" s="1"/>
  <c r="C68" i="10"/>
  <c r="C66" i="11" s="1"/>
  <c r="C69" i="10"/>
  <c r="C67" i="11"/>
  <c r="C70" i="10"/>
  <c r="C68" i="11" s="1"/>
  <c r="C71" i="10"/>
  <c r="C69" i="11" s="1"/>
  <c r="C72" i="10"/>
  <c r="C70" i="11" s="1"/>
  <c r="C73" i="10"/>
  <c r="C71" i="11" s="1"/>
  <c r="C74" i="10"/>
  <c r="C72" i="11" s="1"/>
  <c r="C75" i="10"/>
  <c r="C73" i="11"/>
  <c r="C76" i="10"/>
  <c r="C74" i="11" s="1"/>
  <c r="C77" i="10"/>
  <c r="C75" i="11"/>
  <c r="C78" i="10"/>
  <c r="C76" i="11" s="1"/>
  <c r="C79" i="10"/>
  <c r="C77" i="11" s="1"/>
  <c r="C80" i="10"/>
  <c r="C78" i="11" s="1"/>
  <c r="C81" i="10"/>
  <c r="C79" i="11"/>
  <c r="C82" i="10"/>
  <c r="C80" i="11" s="1"/>
  <c r="C83" i="10"/>
  <c r="C81" i="11"/>
  <c r="C84" i="10"/>
  <c r="C82" i="11" s="1"/>
  <c r="C85" i="10"/>
  <c r="C83" i="11"/>
  <c r="C86" i="10"/>
  <c r="C84" i="11" s="1"/>
  <c r="C87" i="10"/>
  <c r="C85" i="11" s="1"/>
  <c r="C88" i="10"/>
  <c r="C86" i="11" s="1"/>
  <c r="C89" i="10"/>
  <c r="C87" i="11" s="1"/>
  <c r="C90" i="10"/>
  <c r="C88" i="11" s="1"/>
  <c r="C91" i="10"/>
  <c r="C89" i="11"/>
  <c r="C92" i="10"/>
  <c r="C90" i="11" s="1"/>
  <c r="C94" i="10"/>
  <c r="C92" i="11" s="1"/>
  <c r="C95" i="10"/>
  <c r="C93" i="11" s="1"/>
  <c r="C96" i="10"/>
  <c r="C94" i="11" s="1"/>
  <c r="C97" i="10"/>
  <c r="C95" i="11" s="1"/>
  <c r="C98" i="10"/>
  <c r="C96" i="11" s="1"/>
  <c r="C99" i="10"/>
  <c r="C97" i="11" s="1"/>
  <c r="C100" i="10"/>
  <c r="C98" i="11" s="1"/>
  <c r="C101" i="10"/>
  <c r="C99" i="11" s="1"/>
  <c r="C102" i="10"/>
  <c r="C100" i="11" s="1"/>
  <c r="C103" i="10"/>
  <c r="C101" i="11" s="1"/>
  <c r="C104" i="10"/>
  <c r="C102" i="11" s="1"/>
  <c r="C105" i="10"/>
  <c r="C103" i="11" s="1"/>
  <c r="C106" i="10"/>
  <c r="C104" i="11" s="1"/>
  <c r="C107" i="10"/>
  <c r="C105" i="11" s="1"/>
  <c r="C108" i="10"/>
  <c r="C106" i="11" s="1"/>
  <c r="C109" i="10"/>
  <c r="C107" i="11" s="1"/>
  <c r="C110" i="10"/>
  <c r="C108" i="11" s="1"/>
  <c r="C111" i="10"/>
  <c r="C109" i="11" s="1"/>
  <c r="C112" i="10"/>
  <c r="C110" i="11" s="1"/>
  <c r="C113" i="10"/>
  <c r="C111" i="11" s="1"/>
  <c r="C114" i="10"/>
  <c r="C112" i="11" s="1"/>
  <c r="C115" i="10"/>
  <c r="C113" i="11" s="1"/>
  <c r="C116" i="10"/>
  <c r="C114" i="11" s="1"/>
  <c r="C117" i="10"/>
  <c r="C115" i="11" s="1"/>
  <c r="C118" i="10"/>
  <c r="C116" i="11"/>
  <c r="C119" i="10"/>
  <c r="C117" i="11" s="1"/>
  <c r="C120" i="10"/>
  <c r="C118" i="11"/>
  <c r="C121" i="10"/>
  <c r="C119" i="11" s="1"/>
  <c r="C122" i="10"/>
  <c r="C120" i="11" s="1"/>
  <c r="C123" i="10"/>
  <c r="C121" i="11" s="1"/>
  <c r="C124" i="10"/>
  <c r="C122" i="11"/>
  <c r="C125" i="10"/>
  <c r="C123" i="11" s="1"/>
  <c r="C126" i="10"/>
  <c r="C124" i="11" s="1"/>
  <c r="C127" i="10"/>
  <c r="C125" i="11" s="1"/>
  <c r="C128" i="10"/>
  <c r="C126" i="11" s="1"/>
  <c r="C129" i="10"/>
  <c r="C127" i="11" s="1"/>
  <c r="C130" i="10"/>
  <c r="C128" i="11"/>
  <c r="C132" i="10"/>
  <c r="C130" i="11" s="1"/>
  <c r="C133" i="10"/>
  <c r="C131" i="11" s="1"/>
  <c r="C134" i="10"/>
  <c r="C132" i="11" s="1"/>
  <c r="C135" i="10"/>
  <c r="C133" i="11"/>
  <c r="C136" i="10"/>
  <c r="C134" i="11" s="1"/>
  <c r="C137" i="10"/>
  <c r="C135" i="11"/>
  <c r="C138" i="10"/>
  <c r="C139" i="10"/>
  <c r="C137" i="11" s="1"/>
  <c r="C140" i="10"/>
  <c r="C138" i="11" s="1"/>
  <c r="C142" i="10"/>
  <c r="C140" i="11"/>
  <c r="C144" i="10"/>
  <c r="C142" i="11"/>
  <c r="C145" i="10"/>
  <c r="C143" i="11" s="1"/>
  <c r="C146" i="10"/>
  <c r="C144" i="11" s="1"/>
  <c r="C147" i="10"/>
  <c r="C145" i="11"/>
  <c r="C148" i="10"/>
  <c r="C146" i="11" s="1"/>
  <c r="C149" i="10"/>
  <c r="C147" i="11" s="1"/>
  <c r="C150" i="10"/>
  <c r="C148" i="11"/>
  <c r="C151" i="10"/>
  <c r="C149" i="11"/>
  <c r="C152" i="10"/>
  <c r="C150" i="11" s="1"/>
  <c r="C153" i="10"/>
  <c r="C151" i="11" s="1"/>
  <c r="C154" i="10"/>
  <c r="C152" i="11"/>
  <c r="C155" i="10"/>
  <c r="C153" i="11"/>
  <c r="C156" i="10"/>
  <c r="C154" i="11"/>
  <c r="C157" i="10"/>
  <c r="C155" i="11" s="1"/>
  <c r="C158" i="10"/>
  <c r="C156" i="11"/>
  <c r="C159" i="10"/>
  <c r="C157" i="11"/>
  <c r="C160" i="10"/>
  <c r="C158" i="11" s="1"/>
  <c r="C161" i="10"/>
  <c r="C159" i="11" s="1"/>
  <c r="C162" i="10"/>
  <c r="C160" i="11" s="1"/>
  <c r="C163" i="10"/>
  <c r="C161" i="11"/>
  <c r="C164" i="10"/>
  <c r="C162" i="11"/>
  <c r="C165" i="10"/>
  <c r="C163" i="11" s="1"/>
  <c r="C166" i="10"/>
  <c r="C164" i="11" s="1"/>
  <c r="C167" i="10"/>
  <c r="C165" i="11"/>
  <c r="C168" i="10"/>
  <c r="C166" i="11" s="1"/>
  <c r="C169" i="10"/>
  <c r="C167" i="11" s="1"/>
  <c r="C170" i="10"/>
  <c r="C168" i="11"/>
  <c r="C172" i="10"/>
  <c r="C170" i="11"/>
  <c r="C173" i="10"/>
  <c r="C171" i="11"/>
  <c r="C175" i="10"/>
  <c r="C173" i="11" s="1"/>
  <c r="C176" i="10"/>
  <c r="C174" i="11" s="1"/>
  <c r="C177" i="10"/>
  <c r="C175" i="11"/>
  <c r="C178" i="10"/>
  <c r="C179" i="10"/>
  <c r="C177" i="11" s="1"/>
  <c r="C180" i="10"/>
  <c r="C178" i="11" s="1"/>
  <c r="C181" i="10"/>
  <c r="C179" i="11" s="1"/>
  <c r="C182" i="10"/>
  <c r="C180" i="11" s="1"/>
  <c r="B16" i="10"/>
  <c r="B14" i="11" s="1"/>
  <c r="B17" i="10"/>
  <c r="B15" i="11" s="1"/>
  <c r="B18" i="10"/>
  <c r="B16" i="11" s="1"/>
  <c r="B19" i="10"/>
  <c r="B17" i="11" s="1"/>
  <c r="B20" i="10"/>
  <c r="B18" i="11" s="1"/>
  <c r="B21" i="10"/>
  <c r="B19" i="11" s="1"/>
  <c r="B22" i="10"/>
  <c r="B20" i="11" s="1"/>
  <c r="B23" i="10"/>
  <c r="B21" i="11"/>
  <c r="B24" i="10"/>
  <c r="B22" i="11" s="1"/>
  <c r="B25" i="10"/>
  <c r="B23" i="11"/>
  <c r="B26" i="10"/>
  <c r="B24" i="11" s="1"/>
  <c r="B27" i="10"/>
  <c r="B25" i="11"/>
  <c r="B28" i="10"/>
  <c r="B26" i="11"/>
  <c r="B29" i="10"/>
  <c r="B27" i="11" s="1"/>
  <c r="B30" i="10"/>
  <c r="B28" i="11" s="1"/>
  <c r="B31" i="10"/>
  <c r="B29" i="11"/>
  <c r="B32" i="10"/>
  <c r="B30" i="11"/>
  <c r="B33" i="10"/>
  <c r="B31" i="11"/>
  <c r="B34" i="10"/>
  <c r="B32" i="11" s="1"/>
  <c r="B35" i="10"/>
  <c r="B33" i="11"/>
  <c r="B36" i="10"/>
  <c r="B34" i="11" s="1"/>
  <c r="B37" i="10"/>
  <c r="B35" i="11"/>
  <c r="B38" i="10"/>
  <c r="B36" i="11" s="1"/>
  <c r="B39" i="10"/>
  <c r="B37" i="11" s="1"/>
  <c r="B40" i="10"/>
  <c r="B38" i="11" s="1"/>
  <c r="B41" i="10"/>
  <c r="B39" i="11" s="1"/>
  <c r="B42" i="10"/>
  <c r="B40" i="11" s="1"/>
  <c r="B43" i="10"/>
  <c r="B41" i="11"/>
  <c r="B45" i="10"/>
  <c r="B43" i="11" s="1"/>
  <c r="B46" i="10"/>
  <c r="B44" i="11" s="1"/>
  <c r="B47" i="10"/>
  <c r="B45" i="11" s="1"/>
  <c r="B48" i="10"/>
  <c r="B46" i="11" s="1"/>
  <c r="B49" i="10"/>
  <c r="B47" i="11" s="1"/>
  <c r="B50" i="10"/>
  <c r="B48" i="11"/>
  <c r="B51" i="10"/>
  <c r="B49" i="11" s="1"/>
  <c r="B52" i="10"/>
  <c r="B50" i="11" s="1"/>
  <c r="B53" i="10"/>
  <c r="B51" i="11"/>
  <c r="B54" i="10"/>
  <c r="B52" i="11" s="1"/>
  <c r="B55" i="10"/>
  <c r="B53" i="11" s="1"/>
  <c r="B56" i="10"/>
  <c r="B54" i="11"/>
  <c r="B57" i="10"/>
  <c r="B55" i="11" s="1"/>
  <c r="B58" i="10"/>
  <c r="B56" i="11" s="1"/>
  <c r="B59" i="10"/>
  <c r="B57" i="11" s="1"/>
  <c r="B60" i="10"/>
  <c r="B58" i="11"/>
  <c r="B61" i="10"/>
  <c r="B59" i="11"/>
  <c r="B62" i="10"/>
  <c r="B60" i="11" s="1"/>
  <c r="B63" i="10"/>
  <c r="B61" i="11" s="1"/>
  <c r="B64" i="10"/>
  <c r="B62" i="11" s="1"/>
  <c r="B65" i="10"/>
  <c r="B63" i="11" s="1"/>
  <c r="B66" i="10"/>
  <c r="B64" i="11" s="1"/>
  <c r="B67" i="10"/>
  <c r="B65" i="11" s="1"/>
  <c r="B68" i="10"/>
  <c r="B66" i="11" s="1"/>
  <c r="B69" i="10"/>
  <c r="B67" i="11"/>
  <c r="B70" i="10"/>
  <c r="B68" i="11"/>
  <c r="B71" i="10"/>
  <c r="B69" i="11" s="1"/>
  <c r="B72" i="10"/>
  <c r="B70" i="11" s="1"/>
  <c r="B73" i="10"/>
  <c r="B71" i="11" s="1"/>
  <c r="B74" i="10"/>
  <c r="B72" i="11"/>
  <c r="B75" i="10"/>
  <c r="B73" i="11"/>
  <c r="B76" i="10"/>
  <c r="B74" i="11" s="1"/>
  <c r="B77" i="10"/>
  <c r="B75" i="11" s="1"/>
  <c r="B78" i="10"/>
  <c r="B76" i="11" s="1"/>
  <c r="B79" i="10"/>
  <c r="B77" i="11" s="1"/>
  <c r="B80" i="10"/>
  <c r="B78" i="11" s="1"/>
  <c r="B81" i="10"/>
  <c r="B79" i="11"/>
  <c r="B82" i="10"/>
  <c r="B80" i="11" s="1"/>
  <c r="B83" i="10"/>
  <c r="B81" i="11" s="1"/>
  <c r="B84" i="10"/>
  <c r="B82" i="11" s="1"/>
  <c r="B85" i="10"/>
  <c r="B83" i="11" s="1"/>
  <c r="B86" i="10"/>
  <c r="B84" i="11"/>
  <c r="B87" i="10"/>
  <c r="B85" i="11" s="1"/>
  <c r="B88" i="10"/>
  <c r="B86" i="11" s="1"/>
  <c r="B89" i="10"/>
  <c r="B87" i="11" s="1"/>
  <c r="B90" i="10"/>
  <c r="B88" i="11" s="1"/>
  <c r="B91" i="10"/>
  <c r="B89" i="11"/>
  <c r="B92" i="10"/>
  <c r="B90" i="11" s="1"/>
  <c r="B94" i="10"/>
  <c r="B92" i="11" s="1"/>
  <c r="B95" i="10"/>
  <c r="B93" i="11" s="1"/>
  <c r="B96" i="10"/>
  <c r="B94" i="11" s="1"/>
  <c r="B97" i="10"/>
  <c r="B95" i="11" s="1"/>
  <c r="B98" i="10"/>
  <c r="B96" i="11"/>
  <c r="B99" i="10"/>
  <c r="B97" i="11"/>
  <c r="B100" i="10"/>
  <c r="B98" i="11" s="1"/>
  <c r="B101" i="10"/>
  <c r="B99" i="11" s="1"/>
  <c r="B102" i="10"/>
  <c r="B100" i="11" s="1"/>
  <c r="B103" i="10"/>
  <c r="B101" i="11" s="1"/>
  <c r="B104" i="10"/>
  <c r="B102" i="11" s="1"/>
  <c r="B105" i="10"/>
  <c r="B103" i="11" s="1"/>
  <c r="B106" i="10"/>
  <c r="B104" i="11" s="1"/>
  <c r="B107" i="10"/>
  <c r="B105" i="11"/>
  <c r="B108" i="10"/>
  <c r="B106" i="11"/>
  <c r="B109" i="10"/>
  <c r="B107" i="11" s="1"/>
  <c r="B110" i="10"/>
  <c r="B108" i="11" s="1"/>
  <c r="B111" i="10"/>
  <c r="B109" i="11" s="1"/>
  <c r="B112" i="10"/>
  <c r="B110" i="11" s="1"/>
  <c r="B113" i="10"/>
  <c r="B111" i="11" s="1"/>
  <c r="B114" i="10"/>
  <c r="B112" i="11"/>
  <c r="B115" i="10"/>
  <c r="B113" i="11"/>
  <c r="B116" i="10"/>
  <c r="B114" i="11" s="1"/>
  <c r="B117" i="10"/>
  <c r="B115" i="11" s="1"/>
  <c r="B118" i="10"/>
  <c r="B116" i="11" s="1"/>
  <c r="B119" i="10"/>
  <c r="B117" i="11"/>
  <c r="B120" i="10"/>
  <c r="B118" i="11" s="1"/>
  <c r="B121" i="10"/>
  <c r="B119" i="11" s="1"/>
  <c r="B122" i="10"/>
  <c r="B120" i="11"/>
  <c r="B123" i="10"/>
  <c r="B121" i="11" s="1"/>
  <c r="B124" i="10"/>
  <c r="B122" i="11"/>
  <c r="B125" i="10"/>
  <c r="B123" i="11" s="1"/>
  <c r="B126" i="10"/>
  <c r="B124" i="11" s="1"/>
  <c r="B127" i="10"/>
  <c r="B125" i="11" s="1"/>
  <c r="B128" i="10"/>
  <c r="B126" i="11" s="1"/>
  <c r="B129" i="10"/>
  <c r="B127" i="11" s="1"/>
  <c r="B130" i="10"/>
  <c r="B128" i="11"/>
  <c r="B132" i="10"/>
  <c r="B130" i="11" s="1"/>
  <c r="B133" i="10"/>
  <c r="B131" i="11"/>
  <c r="B134" i="10"/>
  <c r="B132" i="11" s="1"/>
  <c r="B135" i="10"/>
  <c r="B133" i="11"/>
  <c r="B136" i="10"/>
  <c r="B134" i="11" s="1"/>
  <c r="B137" i="10"/>
  <c r="B135" i="11" s="1"/>
  <c r="B138" i="10"/>
  <c r="B136" i="11" s="1"/>
  <c r="B139" i="10"/>
  <c r="B137" i="11"/>
  <c r="B140" i="10"/>
  <c r="B138" i="11" s="1"/>
  <c r="B142" i="10"/>
  <c r="B140" i="11" s="1"/>
  <c r="B144" i="10"/>
  <c r="B142" i="11" s="1"/>
  <c r="B145" i="10"/>
  <c r="B143" i="11" s="1"/>
  <c r="B146" i="10"/>
  <c r="B144" i="11" s="1"/>
  <c r="B147" i="10"/>
  <c r="B145" i="11" s="1"/>
  <c r="B148" i="10"/>
  <c r="B146" i="11" s="1"/>
  <c r="B149" i="10"/>
  <c r="B147" i="11"/>
  <c r="B150" i="10"/>
  <c r="B148" i="11" s="1"/>
  <c r="B151" i="10"/>
  <c r="B149" i="11"/>
  <c r="B152" i="10"/>
  <c r="B150" i="11" s="1"/>
  <c r="B153" i="10"/>
  <c r="B151" i="11"/>
  <c r="B154" i="10"/>
  <c r="B152" i="11"/>
  <c r="B155" i="10"/>
  <c r="B153" i="11" s="1"/>
  <c r="B156" i="10"/>
  <c r="B154" i="11" s="1"/>
  <c r="B157" i="10"/>
  <c r="B155" i="11"/>
  <c r="B158" i="10"/>
  <c r="B156" i="11"/>
  <c r="B159" i="10"/>
  <c r="B157" i="11"/>
  <c r="B160" i="10"/>
  <c r="B158" i="11" s="1"/>
  <c r="B161" i="10"/>
  <c r="B159" i="11"/>
  <c r="B162" i="10"/>
  <c r="B160" i="11" s="1"/>
  <c r="B163" i="10"/>
  <c r="B161" i="11"/>
  <c r="B164" i="10"/>
  <c r="B162" i="11" s="1"/>
  <c r="B165" i="10"/>
  <c r="B163" i="11" s="1"/>
  <c r="B166" i="10"/>
  <c r="B164" i="11"/>
  <c r="B167" i="10"/>
  <c r="B165" i="11" s="1"/>
  <c r="B168" i="10"/>
  <c r="B166" i="11" s="1"/>
  <c r="B169" i="10"/>
  <c r="B167" i="11"/>
  <c r="B170" i="10"/>
  <c r="B168" i="11" s="1"/>
  <c r="B172" i="10"/>
  <c r="B170" i="11" s="1"/>
  <c r="B173" i="10"/>
  <c r="B171" i="11" s="1"/>
  <c r="B175" i="10"/>
  <c r="B173" i="11" s="1"/>
  <c r="B176" i="10"/>
  <c r="B174" i="11"/>
  <c r="B177" i="10"/>
  <c r="B175" i="11" s="1"/>
  <c r="B178" i="10"/>
  <c r="B176" i="11" s="1"/>
  <c r="B179" i="10"/>
  <c r="B177" i="11"/>
  <c r="B180" i="10"/>
  <c r="B178" i="11" s="1"/>
  <c r="B181" i="10"/>
  <c r="B179" i="11" s="1"/>
  <c r="B182" i="10"/>
  <c r="B180" i="11" s="1"/>
  <c r="E36" i="9"/>
  <c r="G36" i="9" s="1"/>
  <c r="U36" i="9" s="1"/>
  <c r="U182" i="9" s="1"/>
  <c r="E36" i="4"/>
  <c r="G36" i="4"/>
  <c r="T36" i="4" s="1"/>
  <c r="T182" i="4" s="1"/>
  <c r="E36" i="2"/>
  <c r="G36" i="2"/>
  <c r="T36" i="2" s="1"/>
  <c r="T182" i="2" s="1"/>
  <c r="E17" i="2"/>
  <c r="Y17" i="2" s="1"/>
  <c r="E19" i="2"/>
  <c r="E21" i="2"/>
  <c r="G21" i="2" s="1"/>
  <c r="S21" i="2" s="1"/>
  <c r="Y21" i="2"/>
  <c r="E22" i="2"/>
  <c r="Y22" i="2"/>
  <c r="E33" i="2"/>
  <c r="Y33" i="2" s="1"/>
  <c r="E44" i="2"/>
  <c r="Y44" i="2" s="1"/>
  <c r="E45" i="2"/>
  <c r="Y45" i="2"/>
  <c r="E47" i="2"/>
  <c r="E52" i="2"/>
  <c r="Y52" i="2"/>
  <c r="E54" i="2"/>
  <c r="Y54" i="2" s="1"/>
  <c r="E55" i="2"/>
  <c r="Y55" i="2" s="1"/>
  <c r="E59" i="2"/>
  <c r="Y59" i="2"/>
  <c r="E62" i="2"/>
  <c r="E63" i="2"/>
  <c r="E68" i="2"/>
  <c r="Y68" i="2"/>
  <c r="E69" i="2"/>
  <c r="Y69" i="2" s="1"/>
  <c r="E77" i="2"/>
  <c r="Y77" i="2" s="1"/>
  <c r="E78" i="2"/>
  <c r="E79" i="2"/>
  <c r="Y79" i="2" s="1"/>
  <c r="E83" i="2"/>
  <c r="Y83" i="2" s="1"/>
  <c r="E84" i="2"/>
  <c r="Y84" i="2" s="1"/>
  <c r="E89" i="2"/>
  <c r="Y89" i="2" s="1"/>
  <c r="E94" i="2"/>
  <c r="Y94" i="2" s="1"/>
  <c r="E95" i="2"/>
  <c r="Y95" i="2" s="1"/>
  <c r="E96" i="2"/>
  <c r="Y96" i="2" s="1"/>
  <c r="E100" i="2"/>
  <c r="Y100" i="2" s="1"/>
  <c r="E104" i="2"/>
  <c r="E105" i="2"/>
  <c r="Y105" i="2"/>
  <c r="E107" i="2"/>
  <c r="Y107" i="2" s="1"/>
  <c r="E110" i="2"/>
  <c r="Y110" i="2" s="1"/>
  <c r="E112" i="2"/>
  <c r="Y112" i="2"/>
  <c r="E113" i="2"/>
  <c r="Y113" i="2" s="1"/>
  <c r="E15" i="2"/>
  <c r="Y15" i="2" s="1"/>
  <c r="E170" i="2"/>
  <c r="Y170" i="2" s="1"/>
  <c r="E171" i="2"/>
  <c r="Y171" i="2"/>
  <c r="E174" i="2"/>
  <c r="Y174" i="2"/>
  <c r="E175" i="2"/>
  <c r="G175" i="2" s="1"/>
  <c r="K175" i="2" s="1"/>
  <c r="E176" i="2"/>
  <c r="Y176" i="2" s="1"/>
  <c r="F176" i="2"/>
  <c r="E178" i="2"/>
  <c r="Y178" i="2"/>
  <c r="E180" i="2"/>
  <c r="Y180" i="2" s="1"/>
  <c r="E156" i="2"/>
  <c r="Y156" i="2" s="1"/>
  <c r="E157" i="2"/>
  <c r="Y157" i="2"/>
  <c r="E158" i="2"/>
  <c r="Y158" i="2"/>
  <c r="E159" i="2"/>
  <c r="Y159" i="2" s="1"/>
  <c r="E160" i="2"/>
  <c r="Y160" i="2" s="1"/>
  <c r="E167" i="2"/>
  <c r="Y167" i="2"/>
  <c r="E146" i="2"/>
  <c r="Y146" i="2"/>
  <c r="E147" i="2"/>
  <c r="Y147" i="2"/>
  <c r="E148" i="2"/>
  <c r="Y148" i="2" s="1"/>
  <c r="E152" i="2"/>
  <c r="Y152" i="2"/>
  <c r="E155" i="2"/>
  <c r="Y155" i="2"/>
  <c r="E140" i="2"/>
  <c r="Y140" i="2" s="1"/>
  <c r="E142" i="2"/>
  <c r="G142" i="2" s="1"/>
  <c r="P142" i="2" s="1"/>
  <c r="E143" i="2"/>
  <c r="Y143" i="2" s="1"/>
  <c r="E145" i="2"/>
  <c r="Y145" i="2"/>
  <c r="E138" i="2"/>
  <c r="Y138" i="2"/>
  <c r="E128" i="2"/>
  <c r="Y128" i="2" s="1"/>
  <c r="E132" i="2"/>
  <c r="Y132" i="2" s="1"/>
  <c r="E124" i="9"/>
  <c r="G124" i="9"/>
  <c r="S124" i="9" s="1"/>
  <c r="E122" i="9"/>
  <c r="G122" i="9"/>
  <c r="L122" i="9" s="1"/>
  <c r="E14" i="9"/>
  <c r="E15" i="9"/>
  <c r="E16" i="9"/>
  <c r="G16" i="9" s="1"/>
  <c r="L16" i="9" s="1"/>
  <c r="E17" i="9"/>
  <c r="E18" i="9"/>
  <c r="E19" i="9"/>
  <c r="E20" i="9"/>
  <c r="G20" i="9" s="1"/>
  <c r="E21" i="9"/>
  <c r="E22" i="9"/>
  <c r="E23" i="9"/>
  <c r="E24" i="9"/>
  <c r="G24" i="9" s="1"/>
  <c r="E25" i="9"/>
  <c r="E26" i="9"/>
  <c r="E27" i="9"/>
  <c r="E28" i="9"/>
  <c r="G28" i="9" s="1"/>
  <c r="E29" i="9"/>
  <c r="G29" i="9" s="1"/>
  <c r="E30" i="9"/>
  <c r="E31" i="9"/>
  <c r="E32" i="9"/>
  <c r="G32" i="9" s="1"/>
  <c r="S32" i="9" s="1"/>
  <c r="E33" i="9"/>
  <c r="E34" i="9"/>
  <c r="E35" i="9"/>
  <c r="E37" i="9"/>
  <c r="E38" i="9"/>
  <c r="E39" i="9"/>
  <c r="E40" i="9"/>
  <c r="E41" i="9"/>
  <c r="G41" i="9" s="1"/>
  <c r="L41" i="9" s="1"/>
  <c r="E43" i="9"/>
  <c r="E44" i="9"/>
  <c r="E45" i="9"/>
  <c r="E46" i="9"/>
  <c r="G46" i="9" s="1"/>
  <c r="E47" i="9"/>
  <c r="E48" i="9"/>
  <c r="E49" i="9"/>
  <c r="E50" i="9"/>
  <c r="G50" i="9" s="1"/>
  <c r="M50" i="9" s="1"/>
  <c r="E51" i="9"/>
  <c r="E52" i="9"/>
  <c r="E53" i="9"/>
  <c r="E54" i="9"/>
  <c r="E55" i="9"/>
  <c r="G55" i="9" s="1"/>
  <c r="S55" i="9" s="1"/>
  <c r="E56" i="9"/>
  <c r="E57" i="9"/>
  <c r="E58" i="9"/>
  <c r="G58" i="9" s="1"/>
  <c r="P58" i="9" s="1"/>
  <c r="E59" i="9"/>
  <c r="E60" i="9"/>
  <c r="E61" i="9"/>
  <c r="E62" i="9"/>
  <c r="Z62" i="9" s="1"/>
  <c r="E63" i="9"/>
  <c r="E64" i="9"/>
  <c r="E65" i="9"/>
  <c r="E66" i="9"/>
  <c r="G66" i="9" s="1"/>
  <c r="Q66" i="9" s="1"/>
  <c r="E67" i="9"/>
  <c r="E68" i="9"/>
  <c r="E69" i="9"/>
  <c r="E70" i="9"/>
  <c r="E71" i="9"/>
  <c r="G71" i="9" s="1"/>
  <c r="E72" i="9"/>
  <c r="E73" i="9"/>
  <c r="E74" i="9"/>
  <c r="G74" i="9" s="1"/>
  <c r="E75" i="9"/>
  <c r="E76" i="9"/>
  <c r="E77" i="9"/>
  <c r="E78" i="9"/>
  <c r="E79" i="9"/>
  <c r="G79" i="9" s="1"/>
  <c r="E80" i="9"/>
  <c r="E81" i="9"/>
  <c r="E82" i="9"/>
  <c r="G82" i="9" s="1"/>
  <c r="Q82" i="9" s="1"/>
  <c r="E83" i="9"/>
  <c r="E84" i="9"/>
  <c r="E85" i="9"/>
  <c r="E86" i="9"/>
  <c r="G86" i="9" s="1"/>
  <c r="E87" i="9"/>
  <c r="G87" i="9" s="1"/>
  <c r="M87" i="9" s="1"/>
  <c r="E88" i="9"/>
  <c r="E89" i="9"/>
  <c r="E90" i="9"/>
  <c r="G90" i="9" s="1"/>
  <c r="E92" i="9"/>
  <c r="E93" i="9"/>
  <c r="E94" i="9"/>
  <c r="E95" i="9"/>
  <c r="Z95" i="9" s="1"/>
  <c r="E96" i="9"/>
  <c r="Z96" i="9" s="1"/>
  <c r="E97" i="9"/>
  <c r="E98" i="9"/>
  <c r="E99" i="9"/>
  <c r="G99" i="9" s="1"/>
  <c r="Q99" i="9" s="1"/>
  <c r="E100" i="9"/>
  <c r="E101" i="9"/>
  <c r="E102" i="9"/>
  <c r="E103" i="9"/>
  <c r="G103" i="9" s="1"/>
  <c r="E104" i="9"/>
  <c r="G104" i="9" s="1"/>
  <c r="Q104" i="9" s="1"/>
  <c r="E105" i="9"/>
  <c r="E106" i="9"/>
  <c r="E107" i="9"/>
  <c r="E108" i="9"/>
  <c r="E109" i="9"/>
  <c r="E110" i="9"/>
  <c r="E111" i="9"/>
  <c r="G111" i="9" s="1"/>
  <c r="E112" i="9"/>
  <c r="Z112" i="9" s="1"/>
  <c r="E113" i="9"/>
  <c r="E114" i="9"/>
  <c r="E115" i="9"/>
  <c r="G115" i="9" s="1"/>
  <c r="M115" i="9" s="1"/>
  <c r="E116" i="9"/>
  <c r="E117" i="9"/>
  <c r="E118" i="9"/>
  <c r="E119" i="9"/>
  <c r="E120" i="9"/>
  <c r="Z120" i="9" s="1"/>
  <c r="E121" i="9"/>
  <c r="E123" i="9"/>
  <c r="E125" i="9"/>
  <c r="G125" i="9" s="1"/>
  <c r="E126" i="9"/>
  <c r="E127" i="9"/>
  <c r="E128" i="9"/>
  <c r="E130" i="9"/>
  <c r="G130" i="9" s="1"/>
  <c r="Q130" i="9" s="1"/>
  <c r="E131" i="9"/>
  <c r="G131" i="9" s="1"/>
  <c r="E132" i="9"/>
  <c r="E133" i="9"/>
  <c r="E134" i="9"/>
  <c r="G134" i="9" s="1"/>
  <c r="L134" i="9" s="1"/>
  <c r="E135" i="9"/>
  <c r="E136" i="9"/>
  <c r="E137" i="9"/>
  <c r="E138" i="9"/>
  <c r="E140" i="9"/>
  <c r="E142" i="9"/>
  <c r="E143" i="9"/>
  <c r="E144" i="9"/>
  <c r="G144" i="9" s="1"/>
  <c r="Q144" i="9" s="1"/>
  <c r="E145" i="9"/>
  <c r="E146" i="9"/>
  <c r="E147" i="9"/>
  <c r="E148" i="9"/>
  <c r="Z148" i="9" s="1"/>
  <c r="E149" i="9"/>
  <c r="G149" i="9" s="1"/>
  <c r="M149" i="9" s="1"/>
  <c r="E150" i="9"/>
  <c r="E151" i="9"/>
  <c r="E152" i="9"/>
  <c r="Z152" i="9" s="1"/>
  <c r="E153" i="9"/>
  <c r="E154" i="9"/>
  <c r="E155" i="9"/>
  <c r="E156" i="9"/>
  <c r="G156" i="9" s="1"/>
  <c r="E157" i="9"/>
  <c r="Z157" i="9" s="1"/>
  <c r="E158" i="9"/>
  <c r="E159" i="9"/>
  <c r="E160" i="9"/>
  <c r="Z160" i="9" s="1"/>
  <c r="E161" i="9"/>
  <c r="E162" i="9"/>
  <c r="E163" i="9"/>
  <c r="E164" i="9"/>
  <c r="G164" i="9" s="1"/>
  <c r="Y164" i="9" s="1"/>
  <c r="E165" i="9"/>
  <c r="G165" i="9" s="1"/>
  <c r="Q165" i="9" s="1"/>
  <c r="E166" i="9"/>
  <c r="E167" i="9"/>
  <c r="E168" i="9"/>
  <c r="G168" i="9" s="1"/>
  <c r="S168" i="9" s="1"/>
  <c r="E170" i="9"/>
  <c r="E171" i="9"/>
  <c r="E173" i="9"/>
  <c r="E174" i="9"/>
  <c r="G174" i="9" s="1"/>
  <c r="Q174" i="9" s="1"/>
  <c r="E175" i="9"/>
  <c r="E176" i="9"/>
  <c r="E177" i="9"/>
  <c r="E178" i="9"/>
  <c r="E179" i="9"/>
  <c r="E180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30" i="9"/>
  <c r="C131" i="9"/>
  <c r="C132" i="9"/>
  <c r="C133" i="9"/>
  <c r="C134" i="9"/>
  <c r="C135" i="9"/>
  <c r="C136" i="9"/>
  <c r="C137" i="9"/>
  <c r="C138" i="9"/>
  <c r="C140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70" i="9"/>
  <c r="C171" i="9"/>
  <c r="C173" i="9"/>
  <c r="C174" i="9"/>
  <c r="C175" i="9"/>
  <c r="C176" i="9"/>
  <c r="C177" i="9"/>
  <c r="C178" i="9"/>
  <c r="C179" i="9"/>
  <c r="C180" i="9"/>
  <c r="C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30" i="9"/>
  <c r="B131" i="9"/>
  <c r="B132" i="9"/>
  <c r="B133" i="9"/>
  <c r="B134" i="9"/>
  <c r="B135" i="9"/>
  <c r="B136" i="9"/>
  <c r="B137" i="9"/>
  <c r="B138" i="9"/>
  <c r="B140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70" i="9"/>
  <c r="B171" i="9"/>
  <c r="B173" i="9"/>
  <c r="B174" i="9"/>
  <c r="B175" i="9"/>
  <c r="B176" i="9"/>
  <c r="B177" i="9"/>
  <c r="B178" i="9"/>
  <c r="B179" i="9"/>
  <c r="B180" i="9"/>
  <c r="B13" i="9"/>
  <c r="A42" i="9"/>
  <c r="A91" i="9"/>
  <c r="A129" i="9"/>
  <c r="A139" i="9"/>
  <c r="A141" i="9"/>
  <c r="A169" i="9"/>
  <c r="A172" i="9"/>
  <c r="A12" i="9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1" i="8"/>
  <c r="B132" i="8"/>
  <c r="B133" i="8"/>
  <c r="B134" i="8"/>
  <c r="B135" i="8"/>
  <c r="B136" i="8"/>
  <c r="B137" i="8"/>
  <c r="B138" i="8"/>
  <c r="B139" i="8"/>
  <c r="B141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1" i="8"/>
  <c r="B172" i="8"/>
  <c r="B174" i="8"/>
  <c r="B175" i="8"/>
  <c r="B176" i="8"/>
  <c r="B177" i="8"/>
  <c r="B178" i="8"/>
  <c r="B179" i="8"/>
  <c r="B180" i="8"/>
  <c r="B181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E124" i="4"/>
  <c r="G124" i="4" s="1"/>
  <c r="E123" i="4"/>
  <c r="G123" i="4"/>
  <c r="E122" i="4"/>
  <c r="G122" i="4" s="1"/>
  <c r="R122" i="4" s="1"/>
  <c r="E180" i="4"/>
  <c r="Y180" i="4" s="1"/>
  <c r="E178" i="4"/>
  <c r="E176" i="4"/>
  <c r="Y176" i="4"/>
  <c r="E171" i="4"/>
  <c r="Y171" i="4"/>
  <c r="E170" i="4"/>
  <c r="Y170" i="4"/>
  <c r="E167" i="4"/>
  <c r="Y167" i="4" s="1"/>
  <c r="E156" i="4"/>
  <c r="Y156" i="4"/>
  <c r="E157" i="4"/>
  <c r="Y157" i="4" s="1"/>
  <c r="E158" i="4"/>
  <c r="Y158" i="4" s="1"/>
  <c r="E159" i="4"/>
  <c r="E160" i="4"/>
  <c r="Y160" i="4"/>
  <c r="E155" i="4"/>
  <c r="Y155" i="4" s="1"/>
  <c r="E152" i="4"/>
  <c r="Y152" i="4"/>
  <c r="E146" i="4"/>
  <c r="Y146" i="4" s="1"/>
  <c r="E147" i="4"/>
  <c r="Y147" i="4" s="1"/>
  <c r="E148" i="4"/>
  <c r="E145" i="4"/>
  <c r="Y145" i="4" s="1"/>
  <c r="E143" i="4"/>
  <c r="Y143" i="4" s="1"/>
  <c r="E142" i="4"/>
  <c r="Y142" i="4"/>
  <c r="E140" i="4"/>
  <c r="Y140" i="4" s="1"/>
  <c r="K15" i="3"/>
  <c r="K16" i="3"/>
  <c r="K17" i="3"/>
  <c r="K18" i="3"/>
  <c r="Z17" i="4" s="1"/>
  <c r="K19" i="3"/>
  <c r="K20" i="3"/>
  <c r="K21" i="3"/>
  <c r="Z20" i="4" s="1"/>
  <c r="K22" i="3"/>
  <c r="Z21" i="4" s="1"/>
  <c r="K23" i="3"/>
  <c r="Z22" i="4" s="1"/>
  <c r="K24" i="3"/>
  <c r="K25" i="3"/>
  <c r="K26" i="3"/>
  <c r="K27" i="3"/>
  <c r="K28" i="3"/>
  <c r="K29" i="3"/>
  <c r="K30" i="3"/>
  <c r="K31" i="3"/>
  <c r="K32" i="3"/>
  <c r="K33" i="3"/>
  <c r="K34" i="3"/>
  <c r="Z33" i="4" s="1"/>
  <c r="K35" i="3"/>
  <c r="K36" i="3"/>
  <c r="K37" i="3"/>
  <c r="K38" i="3"/>
  <c r="Z37" i="4" s="1"/>
  <c r="K39" i="3"/>
  <c r="K40" i="3"/>
  <c r="K41" i="3"/>
  <c r="K42" i="3"/>
  <c r="Z41" i="4" s="1"/>
  <c r="K44" i="3"/>
  <c r="K45" i="3"/>
  <c r="K46" i="3"/>
  <c r="K47" i="3"/>
  <c r="Z46" i="4" s="1"/>
  <c r="K48" i="3"/>
  <c r="K49" i="3"/>
  <c r="K50" i="3"/>
  <c r="K51" i="3"/>
  <c r="K52" i="3"/>
  <c r="K53" i="3"/>
  <c r="Z52" i="4" s="1"/>
  <c r="K54" i="3"/>
  <c r="K55" i="3"/>
  <c r="K56" i="3"/>
  <c r="Z55" i="4" s="1"/>
  <c r="K57" i="3"/>
  <c r="K58" i="3"/>
  <c r="K59" i="3"/>
  <c r="K60" i="3"/>
  <c r="K61" i="3"/>
  <c r="K62" i="3"/>
  <c r="K63" i="3"/>
  <c r="Z62" i="4" s="1"/>
  <c r="K64" i="3"/>
  <c r="K65" i="3"/>
  <c r="K66" i="3"/>
  <c r="K67" i="3"/>
  <c r="Z66" i="4" s="1"/>
  <c r="K68" i="3"/>
  <c r="K69" i="3"/>
  <c r="Z68" i="4" s="1"/>
  <c r="K70" i="3"/>
  <c r="Z69" i="4" s="1"/>
  <c r="K71" i="3"/>
  <c r="K72" i="3"/>
  <c r="Z71" i="4" s="1"/>
  <c r="K73" i="3"/>
  <c r="K74" i="3"/>
  <c r="K75" i="3"/>
  <c r="Z74" i="4" s="1"/>
  <c r="K76" i="3"/>
  <c r="K77" i="3"/>
  <c r="Z76" i="4" s="1"/>
  <c r="K78" i="3"/>
  <c r="K79" i="3"/>
  <c r="K80" i="3"/>
  <c r="K81" i="3"/>
  <c r="K82" i="3"/>
  <c r="K83" i="3"/>
  <c r="Z82" i="4" s="1"/>
  <c r="K84" i="3"/>
  <c r="K85" i="3"/>
  <c r="K86" i="3"/>
  <c r="Z85" i="4" s="1"/>
  <c r="K87" i="3"/>
  <c r="Z86" i="4" s="1"/>
  <c r="K88" i="3"/>
  <c r="K89" i="3"/>
  <c r="K90" i="3"/>
  <c r="K91" i="3"/>
  <c r="Z90" i="4" s="1"/>
  <c r="K93" i="3"/>
  <c r="K94" i="3"/>
  <c r="Z93" i="4" s="1"/>
  <c r="K95" i="3"/>
  <c r="Z94" i="4" s="1"/>
  <c r="K96" i="3"/>
  <c r="K97" i="3"/>
  <c r="K98" i="3"/>
  <c r="Z97" i="4" s="1"/>
  <c r="K99" i="3"/>
  <c r="K100" i="3"/>
  <c r="Z99" i="4" s="1"/>
  <c r="K101" i="3"/>
  <c r="K102" i="3"/>
  <c r="K103" i="3"/>
  <c r="K104" i="3"/>
  <c r="Z103" i="4" s="1"/>
  <c r="K105" i="3"/>
  <c r="K106" i="3"/>
  <c r="K107" i="3"/>
  <c r="K108" i="3"/>
  <c r="Z107" i="4" s="1"/>
  <c r="K109" i="3"/>
  <c r="K110" i="3"/>
  <c r="K111" i="3"/>
  <c r="K112" i="3"/>
  <c r="K113" i="3"/>
  <c r="Z112" i="4" s="1"/>
  <c r="K114" i="3"/>
  <c r="K115" i="3"/>
  <c r="K116" i="3"/>
  <c r="K117" i="3"/>
  <c r="K118" i="3"/>
  <c r="Z117" i="4" s="1"/>
  <c r="K119" i="3"/>
  <c r="Z118" i="4" s="1"/>
  <c r="K120" i="3"/>
  <c r="K121" i="3"/>
  <c r="Z120" i="4" s="1"/>
  <c r="K122" i="3"/>
  <c r="K123" i="3"/>
  <c r="K124" i="3"/>
  <c r="K125" i="3"/>
  <c r="K126" i="3"/>
  <c r="Z125" i="4" s="1"/>
  <c r="K127" i="3"/>
  <c r="Z126" i="4" s="1"/>
  <c r="K128" i="3"/>
  <c r="K129" i="3"/>
  <c r="Z128" i="4" s="1"/>
  <c r="K131" i="3"/>
  <c r="K132" i="3"/>
  <c r="K133" i="3"/>
  <c r="Z132" i="4" s="1"/>
  <c r="K134" i="3"/>
  <c r="K135" i="3"/>
  <c r="K136" i="3"/>
  <c r="K138" i="3"/>
  <c r="K139" i="3"/>
  <c r="K141" i="3"/>
  <c r="Z140" i="4" s="1"/>
  <c r="K143" i="3"/>
  <c r="K144" i="3"/>
  <c r="Z143" i="4" s="1"/>
  <c r="K145" i="3"/>
  <c r="K146" i="3"/>
  <c r="K147" i="3"/>
  <c r="K148" i="3"/>
  <c r="Z147" i="4" s="1"/>
  <c r="K149" i="3"/>
  <c r="K150" i="3"/>
  <c r="K151" i="3"/>
  <c r="K152" i="3"/>
  <c r="K153" i="3"/>
  <c r="K154" i="3"/>
  <c r="Z153" i="4" s="1"/>
  <c r="K155" i="3"/>
  <c r="Z154" i="4" s="1"/>
  <c r="K156" i="3"/>
  <c r="K157" i="3"/>
  <c r="K158" i="3"/>
  <c r="K159" i="3"/>
  <c r="K160" i="3"/>
  <c r="Z159" i="4" s="1"/>
  <c r="K161" i="3"/>
  <c r="K162" i="3"/>
  <c r="Z161" i="4" s="1"/>
  <c r="K163" i="3"/>
  <c r="Z162" i="4" s="1"/>
  <c r="K164" i="3"/>
  <c r="K165" i="3"/>
  <c r="Z164" i="4" s="1"/>
  <c r="K166" i="3"/>
  <c r="K167" i="3"/>
  <c r="K168" i="3"/>
  <c r="Z167" i="4" s="1"/>
  <c r="K169" i="3"/>
  <c r="K171" i="3"/>
  <c r="K172" i="3"/>
  <c r="Z171" i="4" s="1"/>
  <c r="K174" i="3"/>
  <c r="K175" i="3"/>
  <c r="K176" i="3"/>
  <c r="K177" i="3"/>
  <c r="K178" i="3"/>
  <c r="Z177" i="4" s="1"/>
  <c r="K179" i="3"/>
  <c r="K180" i="3"/>
  <c r="K181" i="3"/>
  <c r="E138" i="4"/>
  <c r="Y138" i="4" s="1"/>
  <c r="E128" i="4"/>
  <c r="Y128" i="4" s="1"/>
  <c r="E73" i="4"/>
  <c r="G73" i="4" s="1"/>
  <c r="X73" i="4" s="1"/>
  <c r="E74" i="4"/>
  <c r="G74" i="4" s="1"/>
  <c r="X74" i="4" s="1"/>
  <c r="E78" i="4"/>
  <c r="G78" i="4" s="1"/>
  <c r="X78" i="4" s="1"/>
  <c r="E85" i="4"/>
  <c r="G85" i="4"/>
  <c r="X85" i="4" s="1"/>
  <c r="E86" i="4"/>
  <c r="G86" i="4" s="1"/>
  <c r="E87" i="4"/>
  <c r="G87" i="4" s="1"/>
  <c r="X87" i="4" s="1"/>
  <c r="E88" i="4"/>
  <c r="G88" i="4" s="1"/>
  <c r="E90" i="4"/>
  <c r="G90" i="4" s="1"/>
  <c r="O90" i="4" s="1"/>
  <c r="X90" i="4"/>
  <c r="E101" i="4"/>
  <c r="G101" i="4" s="1"/>
  <c r="X101" i="4"/>
  <c r="E102" i="4"/>
  <c r="G102" i="4" s="1"/>
  <c r="X102" i="4" s="1"/>
  <c r="E103" i="4"/>
  <c r="G103" i="4" s="1"/>
  <c r="E116" i="4"/>
  <c r="G116" i="4" s="1"/>
  <c r="X116" i="4" s="1"/>
  <c r="E117" i="4"/>
  <c r="G117" i="4" s="1"/>
  <c r="X117" i="4" s="1"/>
  <c r="E151" i="4"/>
  <c r="G151" i="4" s="1"/>
  <c r="P151" i="4" s="1"/>
  <c r="E164" i="4"/>
  <c r="G164" i="4" s="1"/>
  <c r="X164" i="4" s="1"/>
  <c r="E173" i="4"/>
  <c r="G173" i="4" s="1"/>
  <c r="V173" i="4" s="1"/>
  <c r="V182" i="4" s="1"/>
  <c r="E179" i="4"/>
  <c r="G179" i="4" s="1"/>
  <c r="G180" i="4"/>
  <c r="P180" i="4" s="1"/>
  <c r="E177" i="4"/>
  <c r="G177" i="4" s="1"/>
  <c r="P177" i="4" s="1"/>
  <c r="F175" i="4"/>
  <c r="E175" i="4"/>
  <c r="G175" i="4" s="1"/>
  <c r="E174" i="4"/>
  <c r="G174" i="4" s="1"/>
  <c r="P174" i="4" s="1"/>
  <c r="E168" i="4"/>
  <c r="G168" i="4" s="1"/>
  <c r="O168" i="4" s="1"/>
  <c r="E166" i="4"/>
  <c r="G166" i="4"/>
  <c r="L166" i="4" s="1"/>
  <c r="E165" i="4"/>
  <c r="G165" i="4" s="1"/>
  <c r="P165" i="4" s="1"/>
  <c r="E163" i="4"/>
  <c r="G163" i="4"/>
  <c r="O163" i="4" s="1"/>
  <c r="E162" i="4"/>
  <c r="G162" i="4"/>
  <c r="E161" i="4"/>
  <c r="G161" i="4" s="1"/>
  <c r="R161" i="4" s="1"/>
  <c r="E154" i="4"/>
  <c r="G154" i="4" s="1"/>
  <c r="E153" i="4"/>
  <c r="G153" i="4"/>
  <c r="E150" i="4"/>
  <c r="G150" i="4" s="1"/>
  <c r="E149" i="4"/>
  <c r="G149" i="4"/>
  <c r="L149" i="4" s="1"/>
  <c r="G145" i="4"/>
  <c r="P145" i="4" s="1"/>
  <c r="E144" i="4"/>
  <c r="G144" i="4"/>
  <c r="P144" i="4"/>
  <c r="E137" i="4"/>
  <c r="G137" i="4" s="1"/>
  <c r="O137" i="4" s="1"/>
  <c r="E135" i="4"/>
  <c r="G135" i="4" s="1"/>
  <c r="S135" i="4" s="1"/>
  <c r="E134" i="4"/>
  <c r="G134" i="4" s="1"/>
  <c r="K134" i="4" s="1"/>
  <c r="E133" i="4"/>
  <c r="G133" i="4" s="1"/>
  <c r="O133" i="4" s="1"/>
  <c r="E130" i="4"/>
  <c r="G130" i="4" s="1"/>
  <c r="P130" i="4" s="1"/>
  <c r="E127" i="4"/>
  <c r="G127" i="4" s="1"/>
  <c r="E126" i="4"/>
  <c r="G126" i="4"/>
  <c r="P126" i="4" s="1"/>
  <c r="E14" i="4"/>
  <c r="G14" i="4" s="1"/>
  <c r="E15" i="4"/>
  <c r="G15" i="4" s="1"/>
  <c r="L15" i="4" s="1"/>
  <c r="E16" i="4"/>
  <c r="G16" i="4" s="1"/>
  <c r="E17" i="4"/>
  <c r="G17" i="4" s="1"/>
  <c r="E18" i="4"/>
  <c r="G18" i="4" s="1"/>
  <c r="E19" i="4"/>
  <c r="G19" i="4" s="1"/>
  <c r="E20" i="4"/>
  <c r="G20" i="4"/>
  <c r="E21" i="4"/>
  <c r="Y21" i="4" s="1"/>
  <c r="E22" i="4"/>
  <c r="G22" i="4" s="1"/>
  <c r="E23" i="4"/>
  <c r="G23" i="4" s="1"/>
  <c r="E24" i="4"/>
  <c r="G24" i="4" s="1"/>
  <c r="O24" i="4" s="1"/>
  <c r="E25" i="4"/>
  <c r="G25" i="4" s="1"/>
  <c r="E26" i="4"/>
  <c r="G26" i="4" s="1"/>
  <c r="E27" i="4"/>
  <c r="G27" i="4" s="1"/>
  <c r="E28" i="4"/>
  <c r="G28" i="4" s="1"/>
  <c r="E29" i="4"/>
  <c r="G29" i="4" s="1"/>
  <c r="E30" i="4"/>
  <c r="G30" i="4" s="1"/>
  <c r="E31" i="4"/>
  <c r="G31" i="4" s="1"/>
  <c r="O31" i="4" s="1"/>
  <c r="E32" i="4"/>
  <c r="G32" i="4" s="1"/>
  <c r="L32" i="4" s="1"/>
  <c r="E33" i="4"/>
  <c r="G33" i="4" s="1"/>
  <c r="E34" i="4"/>
  <c r="G34" i="4" s="1"/>
  <c r="E35" i="4"/>
  <c r="G35" i="4"/>
  <c r="U35" i="4" s="1"/>
  <c r="E37" i="4"/>
  <c r="G37" i="4" s="1"/>
  <c r="E38" i="4"/>
  <c r="G38" i="4"/>
  <c r="E39" i="4"/>
  <c r="G39" i="4" s="1"/>
  <c r="E40" i="4"/>
  <c r="G40" i="4" s="1"/>
  <c r="E41" i="4"/>
  <c r="G41" i="4"/>
  <c r="K41" i="4" s="1"/>
  <c r="E43" i="4"/>
  <c r="G43" i="4" s="1"/>
  <c r="P43" i="4" s="1"/>
  <c r="E44" i="4"/>
  <c r="G44" i="4" s="1"/>
  <c r="E46" i="4"/>
  <c r="G46" i="4"/>
  <c r="E47" i="4"/>
  <c r="G47" i="4" s="1"/>
  <c r="E48" i="4"/>
  <c r="G48" i="4" s="1"/>
  <c r="E49" i="4"/>
  <c r="G49" i="4" s="1"/>
  <c r="E50" i="4"/>
  <c r="G50" i="4" s="1"/>
  <c r="L50" i="4" s="1"/>
  <c r="E51" i="4"/>
  <c r="G51" i="4"/>
  <c r="E52" i="4"/>
  <c r="E53" i="4"/>
  <c r="G53" i="4" s="1"/>
  <c r="E54" i="4"/>
  <c r="G54" i="4" s="1"/>
  <c r="E55" i="4"/>
  <c r="G55" i="4"/>
  <c r="E56" i="4"/>
  <c r="G56" i="4" s="1"/>
  <c r="E57" i="4"/>
  <c r="G57" i="4" s="1"/>
  <c r="E58" i="4"/>
  <c r="G58" i="4" s="1"/>
  <c r="E59" i="4"/>
  <c r="G59" i="4" s="1"/>
  <c r="E60" i="4"/>
  <c r="G60" i="4" s="1"/>
  <c r="K60" i="4" s="1"/>
  <c r="E61" i="4"/>
  <c r="G61" i="4" s="1"/>
  <c r="E62" i="4"/>
  <c r="Y62" i="4" s="1"/>
  <c r="E63" i="4"/>
  <c r="G63" i="4" s="1"/>
  <c r="E64" i="4"/>
  <c r="G64" i="4"/>
  <c r="P64" i="4" s="1"/>
  <c r="E65" i="4"/>
  <c r="G65" i="4" s="1"/>
  <c r="E66" i="4"/>
  <c r="G66" i="4" s="1"/>
  <c r="P66" i="4" s="1"/>
  <c r="E67" i="4"/>
  <c r="G67" i="4" s="1"/>
  <c r="P67" i="4" s="1"/>
  <c r="E68" i="4"/>
  <c r="G68" i="4" s="1"/>
  <c r="E69" i="4"/>
  <c r="G69" i="4" s="1"/>
  <c r="E70" i="4"/>
  <c r="G70" i="4" s="1"/>
  <c r="E71" i="4"/>
  <c r="G71" i="4" s="1"/>
  <c r="R71" i="4" s="1"/>
  <c r="E72" i="4"/>
  <c r="G72" i="4" s="1"/>
  <c r="R72" i="4" s="1"/>
  <c r="E75" i="4"/>
  <c r="G75" i="4" s="1"/>
  <c r="E76" i="4"/>
  <c r="G76" i="4"/>
  <c r="E79" i="4"/>
  <c r="G79" i="4" s="1"/>
  <c r="L79" i="4" s="1"/>
  <c r="E80" i="4"/>
  <c r="G80" i="4"/>
  <c r="S80" i="4" s="1"/>
  <c r="E81" i="4"/>
  <c r="G81" i="4" s="1"/>
  <c r="P81" i="4" s="1"/>
  <c r="E82" i="4"/>
  <c r="G82" i="4" s="1"/>
  <c r="E89" i="4"/>
  <c r="G89" i="4" s="1"/>
  <c r="R89" i="4" s="1"/>
  <c r="E92" i="4"/>
  <c r="G92" i="4" s="1"/>
  <c r="E93" i="4"/>
  <c r="G93" i="4" s="1"/>
  <c r="P93" i="4" s="1"/>
  <c r="E96" i="4"/>
  <c r="G96" i="4" s="1"/>
  <c r="P96" i="4" s="1"/>
  <c r="E97" i="4"/>
  <c r="G97" i="4" s="1"/>
  <c r="P97" i="4" s="1"/>
  <c r="E98" i="4"/>
  <c r="G98" i="4" s="1"/>
  <c r="O98" i="4" s="1"/>
  <c r="E99" i="4"/>
  <c r="G99" i="4" s="1"/>
  <c r="E104" i="4"/>
  <c r="G104" i="4"/>
  <c r="E106" i="4"/>
  <c r="G106" i="4"/>
  <c r="E107" i="4"/>
  <c r="G107" i="4"/>
  <c r="P107" i="4" s="1"/>
  <c r="E108" i="4"/>
  <c r="G108" i="4" s="1"/>
  <c r="E109" i="4"/>
  <c r="G109" i="4"/>
  <c r="E110" i="4"/>
  <c r="E111" i="4"/>
  <c r="G111" i="4" s="1"/>
  <c r="P111" i="4" s="1"/>
  <c r="E113" i="4"/>
  <c r="G113" i="4" s="1"/>
  <c r="E114" i="4"/>
  <c r="G114" i="4" s="1"/>
  <c r="E115" i="4"/>
  <c r="G115" i="4" s="1"/>
  <c r="E118" i="4"/>
  <c r="G118" i="4" s="1"/>
  <c r="L118" i="4" s="1"/>
  <c r="E121" i="4"/>
  <c r="G121" i="4" s="1"/>
  <c r="R121" i="4" s="1"/>
  <c r="E125" i="4"/>
  <c r="G125" i="4" s="1"/>
  <c r="E131" i="4"/>
  <c r="G131" i="4" s="1"/>
  <c r="E45" i="4"/>
  <c r="E77" i="4"/>
  <c r="E83" i="4"/>
  <c r="E84" i="4"/>
  <c r="E94" i="4"/>
  <c r="Y94" i="4" s="1"/>
  <c r="E95" i="4"/>
  <c r="E100" i="4"/>
  <c r="Y100" i="4" s="1"/>
  <c r="E105" i="4"/>
  <c r="Y105" i="4" s="1"/>
  <c r="E112" i="4"/>
  <c r="E119" i="4"/>
  <c r="E120" i="4"/>
  <c r="E132" i="4"/>
  <c r="E136" i="4"/>
  <c r="D32" i="3"/>
  <c r="D31" i="4" s="1"/>
  <c r="D44" i="3"/>
  <c r="D43" i="4" s="1"/>
  <c r="D45" i="3"/>
  <c r="D44" i="4" s="1"/>
  <c r="D46" i="3"/>
  <c r="D45" i="4"/>
  <c r="D47" i="3"/>
  <c r="D46" i="4" s="1"/>
  <c r="D48" i="3"/>
  <c r="D47" i="4"/>
  <c r="D49" i="3"/>
  <c r="D48" i="4" s="1"/>
  <c r="D50" i="3"/>
  <c r="D49" i="4" s="1"/>
  <c r="D51" i="3"/>
  <c r="D50" i="4" s="1"/>
  <c r="D52" i="3"/>
  <c r="D51" i="4" s="1"/>
  <c r="D53" i="3"/>
  <c r="D52" i="4"/>
  <c r="D54" i="3"/>
  <c r="D53" i="4" s="1"/>
  <c r="D55" i="3"/>
  <c r="D54" i="4" s="1"/>
  <c r="D56" i="3"/>
  <c r="D55" i="4" s="1"/>
  <c r="D57" i="3"/>
  <c r="D56" i="4" s="1"/>
  <c r="D58" i="3"/>
  <c r="D57" i="4"/>
  <c r="D59" i="3"/>
  <c r="D58" i="4" s="1"/>
  <c r="D60" i="3"/>
  <c r="D59" i="4" s="1"/>
  <c r="D61" i="3"/>
  <c r="D60" i="4"/>
  <c r="D62" i="3"/>
  <c r="D61" i="4"/>
  <c r="D63" i="3"/>
  <c r="D62" i="4" s="1"/>
  <c r="D64" i="3"/>
  <c r="D63" i="4" s="1"/>
  <c r="D65" i="3"/>
  <c r="D64" i="4"/>
  <c r="D66" i="3"/>
  <c r="D65" i="4" s="1"/>
  <c r="D67" i="3"/>
  <c r="D66" i="4" s="1"/>
  <c r="D68" i="3"/>
  <c r="D67" i="4" s="1"/>
  <c r="D69" i="3"/>
  <c r="D68" i="4" s="1"/>
  <c r="D70" i="3"/>
  <c r="D69" i="4" s="1"/>
  <c r="D71" i="3"/>
  <c r="D70" i="4" s="1"/>
  <c r="D72" i="3"/>
  <c r="D71" i="4" s="1"/>
  <c r="D73" i="3"/>
  <c r="D72" i="4" s="1"/>
  <c r="D74" i="3"/>
  <c r="D73" i="4" s="1"/>
  <c r="D75" i="3"/>
  <c r="D74" i="4" s="1"/>
  <c r="D76" i="3"/>
  <c r="D75" i="4" s="1"/>
  <c r="D77" i="3"/>
  <c r="D76" i="4"/>
  <c r="D78" i="3"/>
  <c r="D77" i="4"/>
  <c r="D79" i="3"/>
  <c r="D78" i="4" s="1"/>
  <c r="D80" i="3"/>
  <c r="D79" i="4"/>
  <c r="D81" i="3"/>
  <c r="D80" i="4" s="1"/>
  <c r="D82" i="3"/>
  <c r="D81" i="4" s="1"/>
  <c r="D83" i="3"/>
  <c r="D82" i="4" s="1"/>
  <c r="D84" i="3"/>
  <c r="D83" i="4" s="1"/>
  <c r="D85" i="3"/>
  <c r="D84" i="4" s="1"/>
  <c r="D86" i="3"/>
  <c r="D85" i="4"/>
  <c r="D87" i="3"/>
  <c r="D86" i="4" s="1"/>
  <c r="D88" i="3"/>
  <c r="D87" i="4" s="1"/>
  <c r="D89" i="3"/>
  <c r="D88" i="4" s="1"/>
  <c r="D90" i="3"/>
  <c r="D89" i="4" s="1"/>
  <c r="D91" i="3"/>
  <c r="D90" i="4" s="1"/>
  <c r="D131" i="3"/>
  <c r="D130" i="4"/>
  <c r="C15" i="3"/>
  <c r="C14" i="4" s="1"/>
  <c r="C16" i="3"/>
  <c r="C15" i="4"/>
  <c r="C17" i="3"/>
  <c r="C16" i="4" s="1"/>
  <c r="C18" i="3"/>
  <c r="C17" i="4"/>
  <c r="C19" i="3"/>
  <c r="C18" i="4"/>
  <c r="C20" i="3"/>
  <c r="C19" i="4" s="1"/>
  <c r="C21" i="3"/>
  <c r="C20" i="4" s="1"/>
  <c r="C22" i="3"/>
  <c r="C21" i="4" s="1"/>
  <c r="C23" i="3"/>
  <c r="C22" i="4" s="1"/>
  <c r="C24" i="3"/>
  <c r="C23" i="4" s="1"/>
  <c r="C25" i="3"/>
  <c r="C24" i="4" s="1"/>
  <c r="C26" i="3"/>
  <c r="C25" i="4" s="1"/>
  <c r="C27" i="3"/>
  <c r="C26" i="4" s="1"/>
  <c r="C28" i="3"/>
  <c r="C27" i="4" s="1"/>
  <c r="C29" i="3"/>
  <c r="C28" i="4" s="1"/>
  <c r="C30" i="3"/>
  <c r="C29" i="4" s="1"/>
  <c r="C31" i="3"/>
  <c r="C30" i="4"/>
  <c r="C32" i="3"/>
  <c r="C31" i="4"/>
  <c r="C33" i="3"/>
  <c r="C32" i="4" s="1"/>
  <c r="C34" i="3"/>
  <c r="C33" i="4" s="1"/>
  <c r="C35" i="3"/>
  <c r="C34" i="4" s="1"/>
  <c r="C36" i="3"/>
  <c r="C35" i="4" s="1"/>
  <c r="C37" i="3"/>
  <c r="C36" i="4" s="1"/>
  <c r="C38" i="3"/>
  <c r="C37" i="4"/>
  <c r="C39" i="3"/>
  <c r="C38" i="4" s="1"/>
  <c r="C40" i="3"/>
  <c r="C39" i="4"/>
  <c r="C41" i="3"/>
  <c r="C40" i="4" s="1"/>
  <c r="C42" i="3"/>
  <c r="C41" i="4" s="1"/>
  <c r="C44" i="3"/>
  <c r="C43" i="4"/>
  <c r="C45" i="3"/>
  <c r="C44" i="4" s="1"/>
  <c r="C46" i="3"/>
  <c r="C45" i="4" s="1"/>
  <c r="C47" i="3"/>
  <c r="C46" i="4"/>
  <c r="C48" i="3"/>
  <c r="C47" i="4"/>
  <c r="C49" i="3"/>
  <c r="C48" i="4"/>
  <c r="C50" i="3"/>
  <c r="C49" i="4" s="1"/>
  <c r="C51" i="3"/>
  <c r="C50" i="4"/>
  <c r="C52" i="3"/>
  <c r="C51" i="4" s="1"/>
  <c r="C53" i="3"/>
  <c r="C52" i="4"/>
  <c r="C54" i="3"/>
  <c r="C53" i="4" s="1"/>
  <c r="C55" i="3"/>
  <c r="C54" i="4" s="1"/>
  <c r="C56" i="3"/>
  <c r="C55" i="4" s="1"/>
  <c r="C57" i="3"/>
  <c r="C56" i="4" s="1"/>
  <c r="C58" i="3"/>
  <c r="C57" i="4" s="1"/>
  <c r="C59" i="3"/>
  <c r="C58" i="4" s="1"/>
  <c r="C60" i="3"/>
  <c r="C59" i="4" s="1"/>
  <c r="C61" i="3"/>
  <c r="C60" i="4" s="1"/>
  <c r="C62" i="3"/>
  <c r="C61" i="4" s="1"/>
  <c r="C63" i="3"/>
  <c r="C62" i="4" s="1"/>
  <c r="C64" i="3"/>
  <c r="C63" i="4" s="1"/>
  <c r="C65" i="3"/>
  <c r="C64" i="4" s="1"/>
  <c r="C66" i="3"/>
  <c r="C65" i="4" s="1"/>
  <c r="C67" i="3"/>
  <c r="C66" i="4" s="1"/>
  <c r="C68" i="3"/>
  <c r="C67" i="4"/>
  <c r="C69" i="3"/>
  <c r="C68" i="4" s="1"/>
  <c r="C70" i="3"/>
  <c r="C69" i="4" s="1"/>
  <c r="C71" i="3"/>
  <c r="C70" i="4"/>
  <c r="C72" i="3"/>
  <c r="C71" i="4" s="1"/>
  <c r="C73" i="3"/>
  <c r="C72" i="4" s="1"/>
  <c r="C74" i="3"/>
  <c r="C73" i="4" s="1"/>
  <c r="C75" i="3"/>
  <c r="C74" i="4" s="1"/>
  <c r="C76" i="3"/>
  <c r="C75" i="4"/>
  <c r="C77" i="3"/>
  <c r="C76" i="4" s="1"/>
  <c r="C78" i="3"/>
  <c r="C77" i="4" s="1"/>
  <c r="C79" i="3"/>
  <c r="C78" i="4" s="1"/>
  <c r="C80" i="3"/>
  <c r="C79" i="4"/>
  <c r="C81" i="3"/>
  <c r="C80" i="4"/>
  <c r="C82" i="3"/>
  <c r="C81" i="4" s="1"/>
  <c r="C83" i="3"/>
  <c r="C82" i="4" s="1"/>
  <c r="C84" i="3"/>
  <c r="C83" i="4"/>
  <c r="C85" i="3"/>
  <c r="C84" i="4" s="1"/>
  <c r="C86" i="3"/>
  <c r="C85" i="4" s="1"/>
  <c r="C87" i="3"/>
  <c r="C86" i="4"/>
  <c r="C88" i="3"/>
  <c r="C87" i="4" s="1"/>
  <c r="C89" i="3"/>
  <c r="C88" i="4"/>
  <c r="C90" i="3"/>
  <c r="C89" i="4" s="1"/>
  <c r="C91" i="3"/>
  <c r="C90" i="4" s="1"/>
  <c r="C93" i="3"/>
  <c r="C92" i="4"/>
  <c r="C94" i="3"/>
  <c r="C93" i="4" s="1"/>
  <c r="C95" i="3"/>
  <c r="C94" i="4" s="1"/>
  <c r="C96" i="3"/>
  <c r="C95" i="4"/>
  <c r="C97" i="3"/>
  <c r="C96" i="4" s="1"/>
  <c r="C98" i="3"/>
  <c r="C97" i="4" s="1"/>
  <c r="C99" i="3"/>
  <c r="C98" i="4" s="1"/>
  <c r="C100" i="3"/>
  <c r="C99" i="4"/>
  <c r="C101" i="3"/>
  <c r="C100" i="4"/>
  <c r="C102" i="3"/>
  <c r="C101" i="4"/>
  <c r="C103" i="3"/>
  <c r="C102" i="4" s="1"/>
  <c r="C104" i="3"/>
  <c r="C103" i="4"/>
  <c r="C105" i="3"/>
  <c r="C104" i="4"/>
  <c r="C106" i="3"/>
  <c r="C105" i="4" s="1"/>
  <c r="C107" i="3"/>
  <c r="C106" i="4" s="1"/>
  <c r="C108" i="3"/>
  <c r="C107" i="4" s="1"/>
  <c r="C109" i="3"/>
  <c r="C108" i="4"/>
  <c r="C110" i="3"/>
  <c r="C109" i="4"/>
  <c r="C111" i="3"/>
  <c r="C110" i="4" s="1"/>
  <c r="C112" i="3"/>
  <c r="C111" i="4"/>
  <c r="C113" i="3"/>
  <c r="C112" i="4" s="1"/>
  <c r="C114" i="3"/>
  <c r="C113" i="4"/>
  <c r="C115" i="3"/>
  <c r="C114" i="4" s="1"/>
  <c r="C116" i="3"/>
  <c r="C115" i="4" s="1"/>
  <c r="C117" i="3"/>
  <c r="C116" i="4" s="1"/>
  <c r="C118" i="3"/>
  <c r="C117" i="4"/>
  <c r="C119" i="3"/>
  <c r="C118" i="4" s="1"/>
  <c r="C120" i="3"/>
  <c r="C119" i="4"/>
  <c r="C121" i="3"/>
  <c r="C120" i="4"/>
  <c r="C122" i="3"/>
  <c r="C121" i="4" s="1"/>
  <c r="C123" i="3"/>
  <c r="C122" i="4" s="1"/>
  <c r="C124" i="3"/>
  <c r="C123" i="4" s="1"/>
  <c r="C125" i="3"/>
  <c r="C124" i="4" s="1"/>
  <c r="C126" i="3"/>
  <c r="C125" i="4"/>
  <c r="C127" i="3"/>
  <c r="C126" i="4" s="1"/>
  <c r="C128" i="3"/>
  <c r="C127" i="4" s="1"/>
  <c r="C129" i="3"/>
  <c r="C128" i="4"/>
  <c r="C131" i="3"/>
  <c r="C130" i="4" s="1"/>
  <c r="C132" i="3"/>
  <c r="C131" i="4" s="1"/>
  <c r="C133" i="3"/>
  <c r="C132" i="4" s="1"/>
  <c r="C134" i="3"/>
  <c r="C133" i="4"/>
  <c r="C135" i="3"/>
  <c r="C134" i="4"/>
  <c r="C136" i="3"/>
  <c r="C135" i="4" s="1"/>
  <c r="C138" i="3"/>
  <c r="C137" i="4"/>
  <c r="C139" i="3"/>
  <c r="C138" i="4" s="1"/>
  <c r="C141" i="3"/>
  <c r="C140" i="4"/>
  <c r="C143" i="3"/>
  <c r="C142" i="4" s="1"/>
  <c r="C144" i="3"/>
  <c r="C143" i="4" s="1"/>
  <c r="C145" i="3"/>
  <c r="C144" i="4"/>
  <c r="C146" i="3"/>
  <c r="C145" i="4" s="1"/>
  <c r="C147" i="3"/>
  <c r="C146" i="4" s="1"/>
  <c r="C148" i="3"/>
  <c r="C147" i="4"/>
  <c r="C149" i="3"/>
  <c r="C148" i="4" s="1"/>
  <c r="C150" i="3"/>
  <c r="C149" i="4" s="1"/>
  <c r="C151" i="3"/>
  <c r="C150" i="4" s="1"/>
  <c r="C152" i="3"/>
  <c r="C151" i="4"/>
  <c r="C153" i="3"/>
  <c r="C152" i="4"/>
  <c r="C154" i="3"/>
  <c r="C153" i="4"/>
  <c r="C155" i="3"/>
  <c r="C154" i="4" s="1"/>
  <c r="C156" i="3"/>
  <c r="C155" i="4"/>
  <c r="C157" i="3"/>
  <c r="C156" i="4"/>
  <c r="C158" i="3"/>
  <c r="C157" i="4" s="1"/>
  <c r="C159" i="3"/>
  <c r="C158" i="4" s="1"/>
  <c r="C160" i="3"/>
  <c r="C159" i="4" s="1"/>
  <c r="C161" i="3"/>
  <c r="C160" i="4"/>
  <c r="C162" i="3"/>
  <c r="C161" i="4"/>
  <c r="C163" i="3"/>
  <c r="C162" i="4" s="1"/>
  <c r="C164" i="3"/>
  <c r="C163" i="4"/>
  <c r="C165" i="3"/>
  <c r="C164" i="4" s="1"/>
  <c r="C166" i="3"/>
  <c r="C165" i="4"/>
  <c r="C167" i="3"/>
  <c r="C166" i="4" s="1"/>
  <c r="C168" i="3"/>
  <c r="C167" i="4" s="1"/>
  <c r="C169" i="3"/>
  <c r="C168" i="4"/>
  <c r="C171" i="3"/>
  <c r="C170" i="4" s="1"/>
  <c r="C172" i="3"/>
  <c r="C171" i="4" s="1"/>
  <c r="C174" i="3"/>
  <c r="C173" i="4" s="1"/>
  <c r="C175" i="3"/>
  <c r="C174" i="4" s="1"/>
  <c r="C176" i="3"/>
  <c r="C175" i="4" s="1"/>
  <c r="C176" i="4"/>
  <c r="C178" i="3"/>
  <c r="C177" i="4"/>
  <c r="C179" i="3"/>
  <c r="C178" i="4" s="1"/>
  <c r="C180" i="3"/>
  <c r="C179" i="4" s="1"/>
  <c r="C181" i="3"/>
  <c r="C180" i="4" s="1"/>
  <c r="B15" i="3"/>
  <c r="B14" i="4" s="1"/>
  <c r="B16" i="3"/>
  <c r="B15" i="4"/>
  <c r="B17" i="3"/>
  <c r="B16" i="4" s="1"/>
  <c r="B18" i="3"/>
  <c r="B17" i="4" s="1"/>
  <c r="B19" i="3"/>
  <c r="B18" i="4" s="1"/>
  <c r="B20" i="3"/>
  <c r="B19" i="4" s="1"/>
  <c r="B21" i="3"/>
  <c r="B20" i="4" s="1"/>
  <c r="B22" i="3"/>
  <c r="B21" i="4" s="1"/>
  <c r="B23" i="3"/>
  <c r="B22" i="4" s="1"/>
  <c r="B24" i="3"/>
  <c r="B23" i="4"/>
  <c r="B25" i="3"/>
  <c r="B24" i="4" s="1"/>
  <c r="B26" i="3"/>
  <c r="B25" i="4" s="1"/>
  <c r="B27" i="3"/>
  <c r="B26" i="4" s="1"/>
  <c r="B28" i="3"/>
  <c r="B27" i="4" s="1"/>
  <c r="B29" i="3"/>
  <c r="B28" i="4" s="1"/>
  <c r="B30" i="3"/>
  <c r="B29" i="4" s="1"/>
  <c r="B31" i="3"/>
  <c r="B30" i="4"/>
  <c r="B32" i="3"/>
  <c r="B31" i="4" s="1"/>
  <c r="B33" i="3"/>
  <c r="B32" i="4" s="1"/>
  <c r="B34" i="3"/>
  <c r="B33" i="4" s="1"/>
  <c r="B35" i="3"/>
  <c r="B34" i="4" s="1"/>
  <c r="B36" i="3"/>
  <c r="B35" i="4"/>
  <c r="B37" i="3"/>
  <c r="B36" i="4" s="1"/>
  <c r="B38" i="3"/>
  <c r="B37" i="4" s="1"/>
  <c r="B39" i="3"/>
  <c r="B38" i="4" s="1"/>
  <c r="B40" i="3"/>
  <c r="B39" i="4" s="1"/>
  <c r="B41" i="3"/>
  <c r="B40" i="4"/>
  <c r="B42" i="3"/>
  <c r="B41" i="4" s="1"/>
  <c r="B44" i="3"/>
  <c r="B43" i="4" s="1"/>
  <c r="B45" i="3"/>
  <c r="B44" i="4" s="1"/>
  <c r="B46" i="3"/>
  <c r="B45" i="4" s="1"/>
  <c r="B47" i="3"/>
  <c r="B46" i="4" s="1"/>
  <c r="B48" i="3"/>
  <c r="B47" i="4" s="1"/>
  <c r="B49" i="3"/>
  <c r="B48" i="4" s="1"/>
  <c r="B50" i="3"/>
  <c r="B49" i="4" s="1"/>
  <c r="B51" i="3"/>
  <c r="B50" i="4" s="1"/>
  <c r="B52" i="3"/>
  <c r="B51" i="4" s="1"/>
  <c r="B53" i="3"/>
  <c r="B52" i="4" s="1"/>
  <c r="B54" i="3"/>
  <c r="B53" i="4" s="1"/>
  <c r="B55" i="3"/>
  <c r="B54" i="4"/>
  <c r="B56" i="3"/>
  <c r="B55" i="4" s="1"/>
  <c r="B57" i="3"/>
  <c r="B56" i="4" s="1"/>
  <c r="B58" i="3"/>
  <c r="B57" i="4"/>
  <c r="B59" i="3"/>
  <c r="B58" i="4"/>
  <c r="B60" i="3"/>
  <c r="B59" i="4" s="1"/>
  <c r="B61" i="3"/>
  <c r="B60" i="4" s="1"/>
  <c r="B62" i="3"/>
  <c r="B61" i="4" s="1"/>
  <c r="B63" i="3"/>
  <c r="B62" i="4" s="1"/>
  <c r="B64" i="3"/>
  <c r="B63" i="4" s="1"/>
  <c r="B65" i="3"/>
  <c r="B64" i="4"/>
  <c r="B66" i="3"/>
  <c r="B65" i="4"/>
  <c r="B67" i="3"/>
  <c r="B66" i="4"/>
  <c r="B68" i="3"/>
  <c r="B67" i="4" s="1"/>
  <c r="B69" i="3"/>
  <c r="B68" i="4" s="1"/>
  <c r="B70" i="3"/>
  <c r="B69" i="4" s="1"/>
  <c r="B71" i="3"/>
  <c r="B70" i="4" s="1"/>
  <c r="B72" i="3"/>
  <c r="B71" i="4" s="1"/>
  <c r="B73" i="3"/>
  <c r="B72" i="4" s="1"/>
  <c r="B74" i="3"/>
  <c r="B73" i="4" s="1"/>
  <c r="B75" i="3"/>
  <c r="B74" i="4" s="1"/>
  <c r="B76" i="3"/>
  <c r="B75" i="4" s="1"/>
  <c r="B77" i="3"/>
  <c r="B76" i="4" s="1"/>
  <c r="B78" i="3"/>
  <c r="B77" i="4"/>
  <c r="B79" i="3"/>
  <c r="B78" i="4" s="1"/>
  <c r="B80" i="3"/>
  <c r="B79" i="4" s="1"/>
  <c r="B81" i="3"/>
  <c r="B80" i="4" s="1"/>
  <c r="B82" i="3"/>
  <c r="B81" i="4"/>
  <c r="B83" i="3"/>
  <c r="B82" i="4"/>
  <c r="B84" i="3"/>
  <c r="B83" i="4" s="1"/>
  <c r="B85" i="3"/>
  <c r="B84" i="4" s="1"/>
  <c r="B86" i="3"/>
  <c r="B85" i="4" s="1"/>
  <c r="B87" i="3"/>
  <c r="B86" i="4" s="1"/>
  <c r="B88" i="3"/>
  <c r="B87" i="4" s="1"/>
  <c r="B89" i="3"/>
  <c r="B88" i="4"/>
  <c r="B90" i="3"/>
  <c r="B89" i="4"/>
  <c r="B91" i="3"/>
  <c r="B90" i="4"/>
  <c r="B93" i="3"/>
  <c r="B92" i="4" s="1"/>
  <c r="B94" i="3"/>
  <c r="B93" i="4"/>
  <c r="B95" i="3"/>
  <c r="B94" i="4" s="1"/>
  <c r="B96" i="3"/>
  <c r="B95" i="4" s="1"/>
  <c r="B97" i="3"/>
  <c r="B96" i="4" s="1"/>
  <c r="B98" i="3"/>
  <c r="B97" i="4"/>
  <c r="B99" i="3"/>
  <c r="B98" i="4" s="1"/>
  <c r="B100" i="3"/>
  <c r="B99" i="4"/>
  <c r="B101" i="3"/>
  <c r="B100" i="4" s="1"/>
  <c r="B102" i="3"/>
  <c r="B101" i="4" s="1"/>
  <c r="B103" i="3"/>
  <c r="B102" i="4" s="1"/>
  <c r="B104" i="3"/>
  <c r="B103" i="4" s="1"/>
  <c r="B105" i="3"/>
  <c r="B104" i="4" s="1"/>
  <c r="B106" i="3"/>
  <c r="B105" i="4"/>
  <c r="B107" i="3"/>
  <c r="B106" i="4"/>
  <c r="B108" i="3"/>
  <c r="B107" i="4" s="1"/>
  <c r="B109" i="3"/>
  <c r="B108" i="4" s="1"/>
  <c r="B110" i="3"/>
  <c r="B109" i="4" s="1"/>
  <c r="B111" i="3"/>
  <c r="B110" i="4" s="1"/>
  <c r="B112" i="3"/>
  <c r="B111" i="4"/>
  <c r="B113" i="3"/>
  <c r="B112" i="4" s="1"/>
  <c r="B114" i="3"/>
  <c r="B113" i="4" s="1"/>
  <c r="B115" i="3"/>
  <c r="B114" i="4" s="1"/>
  <c r="B116" i="3"/>
  <c r="B115" i="4"/>
  <c r="B117" i="3"/>
  <c r="B116" i="4" s="1"/>
  <c r="B118" i="3"/>
  <c r="B117" i="4" s="1"/>
  <c r="B119" i="3"/>
  <c r="B118" i="4" s="1"/>
  <c r="B120" i="3"/>
  <c r="B119" i="4"/>
  <c r="B121" i="3"/>
  <c r="B120" i="4" s="1"/>
  <c r="B122" i="3"/>
  <c r="B121" i="4"/>
  <c r="B123" i="3"/>
  <c r="B122" i="4"/>
  <c r="B124" i="3"/>
  <c r="B123" i="4" s="1"/>
  <c r="B125" i="3"/>
  <c r="B124" i="4" s="1"/>
  <c r="B126" i="3"/>
  <c r="B125" i="4" s="1"/>
  <c r="B127" i="3"/>
  <c r="B126" i="4" s="1"/>
  <c r="B128" i="3"/>
  <c r="B127" i="4" s="1"/>
  <c r="B129" i="3"/>
  <c r="B128" i="4" s="1"/>
  <c r="B131" i="3"/>
  <c r="B130" i="4"/>
  <c r="B132" i="3"/>
  <c r="B131" i="4"/>
  <c r="B133" i="3"/>
  <c r="B132" i="4" s="1"/>
  <c r="B134" i="3"/>
  <c r="B133" i="4" s="1"/>
  <c r="B135" i="3"/>
  <c r="B134" i="4" s="1"/>
  <c r="B136" i="3"/>
  <c r="B135" i="4"/>
  <c r="B137" i="3"/>
  <c r="B136" i="4" s="1"/>
  <c r="B138" i="3"/>
  <c r="B137" i="4" s="1"/>
  <c r="B139" i="3"/>
  <c r="B138" i="4" s="1"/>
  <c r="B141" i="3"/>
  <c r="B140" i="4" s="1"/>
  <c r="B143" i="3"/>
  <c r="B142" i="4"/>
  <c r="B144" i="3"/>
  <c r="B143" i="4" s="1"/>
  <c r="B145" i="3"/>
  <c r="B144" i="4" s="1"/>
  <c r="B146" i="3"/>
  <c r="B145" i="4" s="1"/>
  <c r="B147" i="3"/>
  <c r="B146" i="4" s="1"/>
  <c r="B148" i="3"/>
  <c r="B147" i="4" s="1"/>
  <c r="B149" i="3"/>
  <c r="B148" i="4"/>
  <c r="B150" i="3"/>
  <c r="B149" i="4"/>
  <c r="B151" i="3"/>
  <c r="B150" i="4" s="1"/>
  <c r="B152" i="3"/>
  <c r="B151" i="4" s="1"/>
  <c r="B153" i="3"/>
  <c r="B152" i="4" s="1"/>
  <c r="B154" i="3"/>
  <c r="B153" i="4" s="1"/>
  <c r="B155" i="3"/>
  <c r="B154" i="4" s="1"/>
  <c r="B156" i="3"/>
  <c r="B155" i="4" s="1"/>
  <c r="B157" i="3"/>
  <c r="B156" i="4"/>
  <c r="B158" i="3"/>
  <c r="B157" i="4"/>
  <c r="B159" i="3"/>
  <c r="B158" i="4" s="1"/>
  <c r="B160" i="3"/>
  <c r="B159" i="4" s="1"/>
  <c r="B161" i="3"/>
  <c r="B160" i="4"/>
  <c r="B162" i="3"/>
  <c r="B161" i="4" s="1"/>
  <c r="B163" i="3"/>
  <c r="B162" i="4" s="1"/>
  <c r="B164" i="3"/>
  <c r="B163" i="4" s="1"/>
  <c r="B165" i="3"/>
  <c r="B164" i="4" s="1"/>
  <c r="B166" i="3"/>
  <c r="B165" i="4"/>
  <c r="B167" i="3"/>
  <c r="B166" i="4"/>
  <c r="B168" i="3"/>
  <c r="B167" i="4" s="1"/>
  <c r="B169" i="3"/>
  <c r="B168" i="4" s="1"/>
  <c r="B171" i="3"/>
  <c r="B170" i="4" s="1"/>
  <c r="B172" i="3"/>
  <c r="B171" i="4" s="1"/>
  <c r="B174" i="3"/>
  <c r="B173" i="4" s="1"/>
  <c r="B175" i="3"/>
  <c r="B174" i="4"/>
  <c r="B176" i="3"/>
  <c r="B175" i="4"/>
  <c r="B177" i="3"/>
  <c r="B176" i="4" s="1"/>
  <c r="B178" i="3"/>
  <c r="B177" i="4" s="1"/>
  <c r="B179" i="3"/>
  <c r="B178" i="4" s="1"/>
  <c r="B180" i="3"/>
  <c r="B179" i="4" s="1"/>
  <c r="B181" i="3"/>
  <c r="B180" i="4"/>
  <c r="A14" i="3"/>
  <c r="A13" i="4" s="1"/>
  <c r="A15" i="3"/>
  <c r="A14" i="4" s="1"/>
  <c r="A16" i="3"/>
  <c r="A15" i="4"/>
  <c r="A17" i="3"/>
  <c r="A16" i="4" s="1"/>
  <c r="A18" i="3"/>
  <c r="A17" i="4" s="1"/>
  <c r="A19" i="3"/>
  <c r="A18" i="4" s="1"/>
  <c r="A20" i="3"/>
  <c r="A19" i="4" s="1"/>
  <c r="A21" i="3"/>
  <c r="A20" i="4" s="1"/>
  <c r="A22" i="3"/>
  <c r="A21" i="4" s="1"/>
  <c r="A23" i="3"/>
  <c r="A22" i="4"/>
  <c r="A24" i="3"/>
  <c r="A23" i="4" s="1"/>
  <c r="A25" i="3"/>
  <c r="A24" i="4" s="1"/>
  <c r="A26" i="3"/>
  <c r="A25" i="4" s="1"/>
  <c r="A27" i="3"/>
  <c r="A26" i="4" s="1"/>
  <c r="A28" i="3"/>
  <c r="A27" i="4" s="1"/>
  <c r="A29" i="3"/>
  <c r="A28" i="4" s="1"/>
  <c r="A30" i="3"/>
  <c r="A29" i="4" s="1"/>
  <c r="A31" i="3"/>
  <c r="A30" i="4"/>
  <c r="A32" i="3"/>
  <c r="A31" i="4" s="1"/>
  <c r="A33" i="3"/>
  <c r="A32" i="4"/>
  <c r="A34" i="3"/>
  <c r="A33" i="4" s="1"/>
  <c r="A35" i="3"/>
  <c r="A34" i="4" s="1"/>
  <c r="A36" i="3"/>
  <c r="A35" i="4" s="1"/>
  <c r="A37" i="3"/>
  <c r="A36" i="4" s="1"/>
  <c r="A38" i="3"/>
  <c r="A37" i="4" s="1"/>
  <c r="A39" i="3"/>
  <c r="A38" i="4"/>
  <c r="A40" i="3"/>
  <c r="A39" i="4" s="1"/>
  <c r="A41" i="3"/>
  <c r="A40" i="4" s="1"/>
  <c r="A42" i="3"/>
  <c r="A41" i="4" s="1"/>
  <c r="A43" i="3"/>
  <c r="A42" i="4" s="1"/>
  <c r="A44" i="3"/>
  <c r="A43" i="4" s="1"/>
  <c r="A45" i="3"/>
  <c r="A44" i="4" s="1"/>
  <c r="A46" i="3"/>
  <c r="A45" i="4" s="1"/>
  <c r="A47" i="3"/>
  <c r="A46" i="4"/>
  <c r="A48" i="3"/>
  <c r="A47" i="4" s="1"/>
  <c r="A49" i="3"/>
  <c r="A48" i="4" s="1"/>
  <c r="A50" i="3"/>
  <c r="A49" i="4" s="1"/>
  <c r="A51" i="3"/>
  <c r="A50" i="4" s="1"/>
  <c r="A52" i="3"/>
  <c r="A51" i="4" s="1"/>
  <c r="A53" i="3"/>
  <c r="A52" i="4" s="1"/>
  <c r="A54" i="3"/>
  <c r="A53" i="4" s="1"/>
  <c r="A55" i="3"/>
  <c r="A54" i="4"/>
  <c r="A56" i="3"/>
  <c r="A55" i="4" s="1"/>
  <c r="A57" i="3"/>
  <c r="A56" i="4"/>
  <c r="A58" i="3"/>
  <c r="A57" i="4" s="1"/>
  <c r="A59" i="3"/>
  <c r="A58" i="4" s="1"/>
  <c r="A60" i="3"/>
  <c r="A59" i="4" s="1"/>
  <c r="A61" i="3"/>
  <c r="A60" i="4" s="1"/>
  <c r="A62" i="3"/>
  <c r="A61" i="4" s="1"/>
  <c r="A63" i="3"/>
  <c r="A62" i="4"/>
  <c r="A64" i="3"/>
  <c r="A63" i="4" s="1"/>
  <c r="A65" i="3"/>
  <c r="A64" i="4"/>
  <c r="A66" i="3"/>
  <c r="A65" i="4" s="1"/>
  <c r="A67" i="3"/>
  <c r="A66" i="4"/>
  <c r="A68" i="3"/>
  <c r="A67" i="4" s="1"/>
  <c r="A69" i="3"/>
  <c r="A68" i="4" s="1"/>
  <c r="A70" i="3"/>
  <c r="A69" i="4" s="1"/>
  <c r="A71" i="3"/>
  <c r="A70" i="4"/>
  <c r="A72" i="3"/>
  <c r="A71" i="4" s="1"/>
  <c r="A73" i="3"/>
  <c r="A72" i="4" s="1"/>
  <c r="A74" i="3"/>
  <c r="A73" i="4" s="1"/>
  <c r="A75" i="3"/>
  <c r="A74" i="4" s="1"/>
  <c r="A76" i="3"/>
  <c r="A75" i="4" s="1"/>
  <c r="A77" i="3"/>
  <c r="A76" i="4"/>
  <c r="A78" i="3"/>
  <c r="A77" i="4" s="1"/>
  <c r="A79" i="3"/>
  <c r="A78" i="4"/>
  <c r="A80" i="3"/>
  <c r="A79" i="4"/>
  <c r="A81" i="3"/>
  <c r="A80" i="4" s="1"/>
  <c r="A82" i="3"/>
  <c r="A81" i="4" s="1"/>
  <c r="A83" i="3"/>
  <c r="A82" i="4" s="1"/>
  <c r="A84" i="3"/>
  <c r="A83" i="4"/>
  <c r="A85" i="3"/>
  <c r="A84" i="4"/>
  <c r="A86" i="3"/>
  <c r="A85" i="4" s="1"/>
  <c r="A87" i="3"/>
  <c r="A86" i="4" s="1"/>
  <c r="A88" i="3"/>
  <c r="A87" i="4"/>
  <c r="A89" i="3"/>
  <c r="A88" i="4"/>
  <c r="A90" i="3"/>
  <c r="A89" i="4" s="1"/>
  <c r="A91" i="3"/>
  <c r="A90" i="4"/>
  <c r="A92" i="3"/>
  <c r="A91" i="4" s="1"/>
  <c r="A93" i="3"/>
  <c r="A92" i="4"/>
  <c r="A94" i="3"/>
  <c r="A93" i="4" s="1"/>
  <c r="A95" i="3"/>
  <c r="A94" i="4" s="1"/>
  <c r="A96" i="3"/>
  <c r="A95" i="4" s="1"/>
  <c r="A97" i="3"/>
  <c r="A96" i="4"/>
  <c r="A98" i="3"/>
  <c r="A97" i="4" s="1"/>
  <c r="A99" i="3"/>
  <c r="A98" i="4" s="1"/>
  <c r="A100" i="3"/>
  <c r="A99" i="4"/>
  <c r="A101" i="3"/>
  <c r="A100" i="4" s="1"/>
  <c r="A102" i="3"/>
  <c r="A101" i="4" s="1"/>
  <c r="A103" i="3"/>
  <c r="A102" i="4"/>
  <c r="A104" i="3"/>
  <c r="A103" i="4" s="1"/>
  <c r="A105" i="3"/>
  <c r="A104" i="4" s="1"/>
  <c r="A106" i="3"/>
  <c r="A105" i="4" s="1"/>
  <c r="A107" i="3"/>
  <c r="A106" i="4"/>
  <c r="A108" i="3"/>
  <c r="A107" i="4"/>
  <c r="A109" i="3"/>
  <c r="A108" i="4"/>
  <c r="A110" i="3"/>
  <c r="A109" i="4" s="1"/>
  <c r="A111" i="3"/>
  <c r="A110" i="4"/>
  <c r="A112" i="3"/>
  <c r="A111" i="4"/>
  <c r="A113" i="3"/>
  <c r="A112" i="4" s="1"/>
  <c r="A114" i="3"/>
  <c r="A113" i="4" s="1"/>
  <c r="A115" i="3"/>
  <c r="A114" i="4" s="1"/>
  <c r="A116" i="3"/>
  <c r="A115" i="4"/>
  <c r="A117" i="3"/>
  <c r="A116" i="4"/>
  <c r="A118" i="3"/>
  <c r="A117" i="4" s="1"/>
  <c r="A119" i="3"/>
  <c r="A118" i="4" s="1"/>
  <c r="A120" i="3"/>
  <c r="A119" i="4"/>
  <c r="A121" i="3"/>
  <c r="A120" i="4"/>
  <c r="A122" i="3"/>
  <c r="A121" i="4" s="1"/>
  <c r="A123" i="3"/>
  <c r="A122" i="4"/>
  <c r="A124" i="3"/>
  <c r="A123" i="4" s="1"/>
  <c r="A125" i="3"/>
  <c r="A124" i="4"/>
  <c r="A126" i="3"/>
  <c r="A125" i="4" s="1"/>
  <c r="A127" i="3"/>
  <c r="A126" i="4" s="1"/>
  <c r="A128" i="3"/>
  <c r="A127" i="4" s="1"/>
  <c r="A129" i="3"/>
  <c r="A128" i="4"/>
  <c r="A130" i="3"/>
  <c r="A129" i="4" s="1"/>
  <c r="A131" i="3"/>
  <c r="A130" i="4" s="1"/>
  <c r="A132" i="3"/>
  <c r="A131" i="4"/>
  <c r="A133" i="3"/>
  <c r="A132" i="4" s="1"/>
  <c r="A134" i="3"/>
  <c r="A133" i="4" s="1"/>
  <c r="A135" i="3"/>
  <c r="A134" i="4"/>
  <c r="A136" i="3"/>
  <c r="A135" i="4" s="1"/>
  <c r="A137" i="3"/>
  <c r="A136" i="4" s="1"/>
  <c r="A138" i="3"/>
  <c r="A137" i="4" s="1"/>
  <c r="A139" i="3"/>
  <c r="A138" i="4"/>
  <c r="A140" i="3"/>
  <c r="A139" i="4"/>
  <c r="A141" i="3"/>
  <c r="A140" i="4"/>
  <c r="A142" i="3"/>
  <c r="A141" i="4" s="1"/>
  <c r="A143" i="3"/>
  <c r="A142" i="4"/>
  <c r="A144" i="3"/>
  <c r="A143" i="4"/>
  <c r="A145" i="3"/>
  <c r="A144" i="4" s="1"/>
  <c r="A146" i="3"/>
  <c r="A145" i="4" s="1"/>
  <c r="A147" i="3"/>
  <c r="A146" i="4" s="1"/>
  <c r="A148" i="3"/>
  <c r="A147" i="4"/>
  <c r="A149" i="3"/>
  <c r="A148" i="4"/>
  <c r="A150" i="3"/>
  <c r="A149" i="4" s="1"/>
  <c r="A151" i="3"/>
  <c r="A150" i="4" s="1"/>
  <c r="A152" i="3"/>
  <c r="A151" i="4"/>
  <c r="A153" i="3"/>
  <c r="A152" i="4" s="1"/>
  <c r="A154" i="3"/>
  <c r="A153" i="4" s="1"/>
  <c r="A155" i="3"/>
  <c r="A154" i="4"/>
  <c r="A156" i="3"/>
  <c r="A155" i="4" s="1"/>
  <c r="A157" i="3"/>
  <c r="A156" i="4"/>
  <c r="A158" i="3"/>
  <c r="A157" i="4" s="1"/>
  <c r="A159" i="3"/>
  <c r="A158" i="4" s="1"/>
  <c r="A160" i="3"/>
  <c r="A159" i="4" s="1"/>
  <c r="A161" i="3"/>
  <c r="A160" i="4"/>
  <c r="A162" i="3"/>
  <c r="A161" i="4" s="1"/>
  <c r="A163" i="3"/>
  <c r="A162" i="4"/>
  <c r="A164" i="3"/>
  <c r="A163" i="4"/>
  <c r="A165" i="3"/>
  <c r="A164" i="4" s="1"/>
  <c r="A166" i="3"/>
  <c r="A165" i="4" s="1"/>
  <c r="A167" i="3"/>
  <c r="A166" i="4"/>
  <c r="A168" i="3"/>
  <c r="A167" i="4" s="1"/>
  <c r="A169" i="3"/>
  <c r="A168" i="4" s="1"/>
  <c r="A170" i="3"/>
  <c r="A169" i="4" s="1"/>
  <c r="A171" i="3"/>
  <c r="A170" i="4"/>
  <c r="A172" i="3"/>
  <c r="A171" i="4"/>
  <c r="A173" i="3"/>
  <c r="A172" i="4"/>
  <c r="A174" i="3"/>
  <c r="A173" i="4" s="1"/>
  <c r="A175" i="3"/>
  <c r="A174" i="4"/>
  <c r="A176" i="3"/>
  <c r="A175" i="4"/>
  <c r="A177" i="3"/>
  <c r="A176" i="4" s="1"/>
  <c r="A178" i="3"/>
  <c r="A177" i="4" s="1"/>
  <c r="A179" i="3"/>
  <c r="A178" i="4" s="1"/>
  <c r="A180" i="3"/>
  <c r="A179" i="4"/>
  <c r="A181" i="3"/>
  <c r="A180" i="4"/>
  <c r="C92" i="3"/>
  <c r="C137" i="3"/>
  <c r="B203" i="2"/>
  <c r="B202" i="2"/>
  <c r="B201" i="2"/>
  <c r="B200" i="2"/>
  <c r="B200" i="4" s="1"/>
  <c r="B199" i="2"/>
  <c r="B198" i="2"/>
  <c r="B198" i="4" s="1"/>
  <c r="B197" i="2"/>
  <c r="B196" i="2"/>
  <c r="B196" i="4" s="1"/>
  <c r="B195" i="2"/>
  <c r="B194" i="2"/>
  <c r="B193" i="2"/>
  <c r="B192" i="2"/>
  <c r="B192" i="4" s="1"/>
  <c r="A192" i="2"/>
  <c r="B191" i="2"/>
  <c r="B190" i="2"/>
  <c r="B189" i="2"/>
  <c r="B189" i="4" s="1"/>
  <c r="B185" i="2"/>
  <c r="B184" i="2"/>
  <c r="A184" i="2"/>
  <c r="E119" i="2"/>
  <c r="Y119" i="2" s="1"/>
  <c r="E120" i="2"/>
  <c r="Y120" i="2"/>
  <c r="E121" i="2"/>
  <c r="E14" i="2"/>
  <c r="G14" i="2" s="1"/>
  <c r="X14" i="2" s="1"/>
  <c r="E24" i="2"/>
  <c r="G24" i="2"/>
  <c r="X24" i="2" s="1"/>
  <c r="G33" i="2"/>
  <c r="S33" i="2" s="1"/>
  <c r="E39" i="2"/>
  <c r="G39" i="2" s="1"/>
  <c r="X39" i="2" s="1"/>
  <c r="E61" i="2"/>
  <c r="G61" i="2" s="1"/>
  <c r="E73" i="2"/>
  <c r="G73" i="2" s="1"/>
  <c r="E74" i="2"/>
  <c r="G74" i="2"/>
  <c r="S74" i="2" s="1"/>
  <c r="E85" i="2"/>
  <c r="G85" i="2" s="1"/>
  <c r="E86" i="2"/>
  <c r="G86" i="2"/>
  <c r="E87" i="2"/>
  <c r="G87" i="2" s="1"/>
  <c r="L87" i="2" s="1"/>
  <c r="E88" i="2"/>
  <c r="G88" i="2"/>
  <c r="E90" i="2"/>
  <c r="G90" i="2" s="1"/>
  <c r="X90" i="2" s="1"/>
  <c r="E101" i="2"/>
  <c r="G101" i="2"/>
  <c r="X101" i="2" s="1"/>
  <c r="E102" i="2"/>
  <c r="G102" i="2" s="1"/>
  <c r="X102" i="2" s="1"/>
  <c r="E116" i="2"/>
  <c r="G116" i="2" s="1"/>
  <c r="X116" i="2" s="1"/>
  <c r="E117" i="2"/>
  <c r="G117" i="2" s="1"/>
  <c r="E151" i="2"/>
  <c r="G151" i="2" s="1"/>
  <c r="E164" i="2"/>
  <c r="G164" i="2"/>
  <c r="X164" i="2" s="1"/>
  <c r="E29" i="2"/>
  <c r="G29" i="2" s="1"/>
  <c r="E103" i="2"/>
  <c r="G103" i="2" s="1"/>
  <c r="P103" i="2" s="1"/>
  <c r="G122" i="2"/>
  <c r="G124" i="2"/>
  <c r="R124" i="2" s="1"/>
  <c r="E173" i="2"/>
  <c r="G173" i="2" s="1"/>
  <c r="V173" i="2" s="1"/>
  <c r="E179" i="2"/>
  <c r="G179" i="2" s="1"/>
  <c r="V179" i="2" s="1"/>
  <c r="G15" i="2"/>
  <c r="L15" i="2" s="1"/>
  <c r="E34" i="2"/>
  <c r="G34" i="2"/>
  <c r="E35" i="2"/>
  <c r="G35" i="2" s="1"/>
  <c r="U35" i="2"/>
  <c r="G17" i="2"/>
  <c r="N17" i="2" s="1"/>
  <c r="E18" i="2"/>
  <c r="G18" i="2"/>
  <c r="G22" i="2"/>
  <c r="E46" i="2"/>
  <c r="G46" i="2"/>
  <c r="P46" i="2" s="1"/>
  <c r="G69" i="2"/>
  <c r="S69" i="2" s="1"/>
  <c r="E80" i="2"/>
  <c r="G80" i="2"/>
  <c r="E114" i="2"/>
  <c r="G114" i="2" s="1"/>
  <c r="E118" i="2"/>
  <c r="G118" i="2" s="1"/>
  <c r="E135" i="2"/>
  <c r="G135" i="2" s="1"/>
  <c r="S135" i="2" s="1"/>
  <c r="E13" i="2"/>
  <c r="G13" i="2" s="1"/>
  <c r="L13" i="2" s="1"/>
  <c r="E32" i="2"/>
  <c r="G32" i="2" s="1"/>
  <c r="L32" i="2" s="1"/>
  <c r="E37" i="2"/>
  <c r="G37" i="2" s="1"/>
  <c r="E51" i="2"/>
  <c r="G51" i="2" s="1"/>
  <c r="G54" i="2"/>
  <c r="R54" i="2" s="1"/>
  <c r="G55" i="2"/>
  <c r="R55" i="2"/>
  <c r="G59" i="2"/>
  <c r="R59" i="2" s="1"/>
  <c r="E70" i="2"/>
  <c r="G70" i="2"/>
  <c r="P70" i="2" s="1"/>
  <c r="E72" i="2"/>
  <c r="G72" i="2" s="1"/>
  <c r="R72" i="2" s="1"/>
  <c r="G89" i="2"/>
  <c r="E111" i="2"/>
  <c r="G111" i="2"/>
  <c r="E115" i="2"/>
  <c r="G115" i="2" s="1"/>
  <c r="G123" i="2"/>
  <c r="N123" i="2" s="1"/>
  <c r="R123" i="2"/>
  <c r="G140" i="2"/>
  <c r="R140" i="2" s="1"/>
  <c r="E161" i="2"/>
  <c r="G161" i="2" s="1"/>
  <c r="R161" i="2" s="1"/>
  <c r="E168" i="2"/>
  <c r="G168" i="2" s="1"/>
  <c r="G178" i="2"/>
  <c r="Q178" i="2"/>
  <c r="Q182" i="2" s="1"/>
  <c r="P17" i="2"/>
  <c r="E38" i="2"/>
  <c r="G38" i="2"/>
  <c r="P38" i="2" s="1"/>
  <c r="E43" i="2"/>
  <c r="G43" i="2"/>
  <c r="G52" i="2"/>
  <c r="P52" i="2" s="1"/>
  <c r="E53" i="2"/>
  <c r="G53" i="2"/>
  <c r="E56" i="2"/>
  <c r="G56" i="2"/>
  <c r="L56" i="2" s="1"/>
  <c r="P59" i="2"/>
  <c r="E64" i="2"/>
  <c r="G64" i="2" s="1"/>
  <c r="P64" i="2" s="1"/>
  <c r="E66" i="2"/>
  <c r="G66" i="2" s="1"/>
  <c r="P66" i="2" s="1"/>
  <c r="E67" i="2"/>
  <c r="G67" i="2"/>
  <c r="P67" i="2"/>
  <c r="G68" i="2"/>
  <c r="P68" i="2" s="1"/>
  <c r="E76" i="2"/>
  <c r="G76" i="2" s="1"/>
  <c r="G79" i="2"/>
  <c r="L79" i="2" s="1"/>
  <c r="E81" i="2"/>
  <c r="G81" i="2" s="1"/>
  <c r="J81" i="2" s="1"/>
  <c r="E82" i="2"/>
  <c r="G82" i="2"/>
  <c r="E93" i="2"/>
  <c r="G93" i="2" s="1"/>
  <c r="P93" i="2" s="1"/>
  <c r="E97" i="2"/>
  <c r="G97" i="2"/>
  <c r="P97" i="2" s="1"/>
  <c r="E99" i="2"/>
  <c r="G99" i="2" s="1"/>
  <c r="P99" i="2" s="1"/>
  <c r="G107" i="2"/>
  <c r="P107" i="2" s="1"/>
  <c r="E109" i="2"/>
  <c r="G109" i="2" s="1"/>
  <c r="G110" i="2"/>
  <c r="P110" i="2" s="1"/>
  <c r="E126" i="2"/>
  <c r="G126" i="2"/>
  <c r="P126" i="2"/>
  <c r="E127" i="2"/>
  <c r="G127" i="2" s="1"/>
  <c r="O127" i="2" s="1"/>
  <c r="E130" i="2"/>
  <c r="G130" i="2" s="1"/>
  <c r="P130" i="2" s="1"/>
  <c r="E133" i="2"/>
  <c r="G133" i="2"/>
  <c r="E144" i="2"/>
  <c r="G144" i="2" s="1"/>
  <c r="P144" i="2" s="1"/>
  <c r="G145" i="2"/>
  <c r="P145" i="2" s="1"/>
  <c r="G148" i="2"/>
  <c r="P148" i="2"/>
  <c r="E150" i="2"/>
  <c r="G150" i="2" s="1"/>
  <c r="G152" i="2"/>
  <c r="P152" i="2" s="1"/>
  <c r="E154" i="2"/>
  <c r="G154" i="2" s="1"/>
  <c r="P154" i="2" s="1"/>
  <c r="G155" i="2"/>
  <c r="P155" i="2" s="1"/>
  <c r="G156" i="2"/>
  <c r="P156" i="2"/>
  <c r="G159" i="2"/>
  <c r="P159" i="2" s="1"/>
  <c r="E162" i="2"/>
  <c r="G162" i="2" s="1"/>
  <c r="O162" i="2" s="1"/>
  <c r="E165" i="2"/>
  <c r="G165" i="2"/>
  <c r="P165" i="2" s="1"/>
  <c r="G174" i="2"/>
  <c r="K174" i="2" s="1"/>
  <c r="P175" i="2"/>
  <c r="E177" i="2"/>
  <c r="G177" i="2"/>
  <c r="P177" i="2"/>
  <c r="G180" i="2"/>
  <c r="P180" i="2" s="1"/>
  <c r="E31" i="2"/>
  <c r="G31" i="2"/>
  <c r="E58" i="2"/>
  <c r="G58" i="2" s="1"/>
  <c r="O87" i="2"/>
  <c r="E98" i="2"/>
  <c r="G98" i="2"/>
  <c r="O98" i="2" s="1"/>
  <c r="G113" i="2"/>
  <c r="O113" i="2" s="1"/>
  <c r="E137" i="2"/>
  <c r="G137" i="2" s="1"/>
  <c r="O137" i="2" s="1"/>
  <c r="E153" i="2"/>
  <c r="G153" i="2" s="1"/>
  <c r="E163" i="2"/>
  <c r="G163" i="2"/>
  <c r="O163" i="2" s="1"/>
  <c r="O175" i="2"/>
  <c r="N22" i="2"/>
  <c r="G44" i="2"/>
  <c r="N44" i="2" s="1"/>
  <c r="E106" i="2"/>
  <c r="G106" i="2" s="1"/>
  <c r="N106" i="2" s="1"/>
  <c r="M182" i="2"/>
  <c r="E30" i="2"/>
  <c r="G30" i="2"/>
  <c r="L30" i="2" s="1"/>
  <c r="L34" i="2"/>
  <c r="E48" i="2"/>
  <c r="G48" i="2" s="1"/>
  <c r="L48" i="2" s="1"/>
  <c r="E49" i="2"/>
  <c r="G49" i="2" s="1"/>
  <c r="L49" i="2" s="1"/>
  <c r="E50" i="2"/>
  <c r="G50" i="2"/>
  <c r="L50" i="2"/>
  <c r="E75" i="2"/>
  <c r="G75" i="2"/>
  <c r="L75" i="2" s="1"/>
  <c r="E108" i="2"/>
  <c r="G108" i="2" s="1"/>
  <c r="K108" i="2" s="1"/>
  <c r="E149" i="2"/>
  <c r="G149" i="2" s="1"/>
  <c r="L149" i="2" s="1"/>
  <c r="E166" i="2"/>
  <c r="G166" i="2" s="1"/>
  <c r="L166" i="2"/>
  <c r="L175" i="2"/>
  <c r="E41" i="2"/>
  <c r="G41" i="2" s="1"/>
  <c r="K41" i="2" s="1"/>
  <c r="E60" i="2"/>
  <c r="G60" i="2"/>
  <c r="K60" i="2" s="1"/>
  <c r="E65" i="2"/>
  <c r="G65" i="2" s="1"/>
  <c r="K65" i="2" s="1"/>
  <c r="K122" i="2"/>
  <c r="E134" i="2"/>
  <c r="G134" i="2" s="1"/>
  <c r="K134" i="2" s="1"/>
  <c r="AB180" i="2"/>
  <c r="AA180" i="2"/>
  <c r="Z180" i="2"/>
  <c r="I180" i="2"/>
  <c r="H180" i="2"/>
  <c r="D180" i="2"/>
  <c r="C180" i="2"/>
  <c r="B180" i="2"/>
  <c r="Z179" i="2"/>
  <c r="I179" i="2"/>
  <c r="H179" i="2"/>
  <c r="D179" i="2"/>
  <c r="C179" i="2"/>
  <c r="B179" i="2"/>
  <c r="AB178" i="2"/>
  <c r="AA178" i="2"/>
  <c r="Z178" i="2"/>
  <c r="I178" i="2"/>
  <c r="H178" i="2"/>
  <c r="D178" i="2"/>
  <c r="C178" i="2"/>
  <c r="B178" i="2"/>
  <c r="Z177" i="2"/>
  <c r="I177" i="2"/>
  <c r="H177" i="2"/>
  <c r="D177" i="2"/>
  <c r="C177" i="2"/>
  <c r="B177" i="2"/>
  <c r="AB176" i="2"/>
  <c r="Z176" i="2"/>
  <c r="D176" i="2"/>
  <c r="C176" i="2"/>
  <c r="B176" i="2"/>
  <c r="Z175" i="2"/>
  <c r="I175" i="2"/>
  <c r="H175" i="2"/>
  <c r="D175" i="2"/>
  <c r="C175" i="2"/>
  <c r="B175" i="2"/>
  <c r="Z174" i="2"/>
  <c r="I174" i="2"/>
  <c r="H174" i="2"/>
  <c r="D174" i="2"/>
  <c r="C174" i="2"/>
  <c r="B174" i="2"/>
  <c r="Z173" i="2"/>
  <c r="I173" i="2"/>
  <c r="H173" i="2"/>
  <c r="D173" i="2"/>
  <c r="C173" i="2"/>
  <c r="B173" i="2"/>
  <c r="A172" i="2"/>
  <c r="AB171" i="2"/>
  <c r="Z171" i="2"/>
  <c r="C171" i="2"/>
  <c r="B171" i="2"/>
  <c r="AB170" i="2"/>
  <c r="Z170" i="2"/>
  <c r="C170" i="2"/>
  <c r="B170" i="2"/>
  <c r="A169" i="2"/>
  <c r="Z168" i="2"/>
  <c r="I168" i="2"/>
  <c r="H168" i="2"/>
  <c r="C168" i="2"/>
  <c r="B168" i="2"/>
  <c r="AB167" i="2"/>
  <c r="Z167" i="2"/>
  <c r="C167" i="2"/>
  <c r="B167" i="2"/>
  <c r="Z166" i="2"/>
  <c r="I166" i="2"/>
  <c r="H166" i="2"/>
  <c r="C166" i="2"/>
  <c r="B166" i="2"/>
  <c r="Z165" i="2"/>
  <c r="I165" i="2"/>
  <c r="H165" i="2"/>
  <c r="C165" i="2"/>
  <c r="B165" i="2"/>
  <c r="Z164" i="2"/>
  <c r="I164" i="2"/>
  <c r="H164" i="2"/>
  <c r="C164" i="2"/>
  <c r="B164" i="2"/>
  <c r="Z163" i="2"/>
  <c r="I163" i="2"/>
  <c r="H163" i="2"/>
  <c r="C163" i="2"/>
  <c r="B163" i="2"/>
  <c r="Z162" i="2"/>
  <c r="I162" i="2"/>
  <c r="H162" i="2"/>
  <c r="C162" i="2"/>
  <c r="B162" i="2"/>
  <c r="Z161" i="2"/>
  <c r="I161" i="2"/>
  <c r="C161" i="2"/>
  <c r="B161" i="2"/>
  <c r="AB160" i="2"/>
  <c r="Z160" i="2"/>
  <c r="C160" i="2"/>
  <c r="B160" i="2"/>
  <c r="AB159" i="2"/>
  <c r="Z159" i="2"/>
  <c r="I159" i="2"/>
  <c r="H159" i="2"/>
  <c r="C159" i="2"/>
  <c r="B159" i="2"/>
  <c r="AB158" i="2"/>
  <c r="Z158" i="2"/>
  <c r="C158" i="2"/>
  <c r="B158" i="2"/>
  <c r="AB157" i="2"/>
  <c r="Z157" i="2"/>
  <c r="C157" i="2"/>
  <c r="B157" i="2"/>
  <c r="AB156" i="2"/>
  <c r="Z156" i="2"/>
  <c r="I156" i="2"/>
  <c r="H156" i="2"/>
  <c r="C156" i="2"/>
  <c r="B156" i="2"/>
  <c r="AB155" i="2"/>
  <c r="Z155" i="2"/>
  <c r="I155" i="2"/>
  <c r="H155" i="2"/>
  <c r="C155" i="2"/>
  <c r="B155" i="2"/>
  <c r="Z154" i="2"/>
  <c r="I154" i="2"/>
  <c r="C154" i="2"/>
  <c r="B154" i="2"/>
  <c r="Z153" i="2"/>
  <c r="I153" i="2"/>
  <c r="C153" i="2"/>
  <c r="B153" i="2"/>
  <c r="AB152" i="2"/>
  <c r="Z152" i="2"/>
  <c r="I152" i="2"/>
  <c r="H152" i="2"/>
  <c r="C152" i="2"/>
  <c r="B152" i="2"/>
  <c r="Z151" i="2"/>
  <c r="I151" i="2"/>
  <c r="H151" i="2"/>
  <c r="C151" i="2"/>
  <c r="B151" i="2"/>
  <c r="Z150" i="2"/>
  <c r="I150" i="2"/>
  <c r="H150" i="2"/>
  <c r="C150" i="2"/>
  <c r="B150" i="2"/>
  <c r="Z149" i="2"/>
  <c r="I149" i="2"/>
  <c r="H149" i="2"/>
  <c r="C149" i="2"/>
  <c r="B149" i="2"/>
  <c r="AB148" i="2"/>
  <c r="Z148" i="2"/>
  <c r="I148" i="2"/>
  <c r="H148" i="2"/>
  <c r="C148" i="2"/>
  <c r="B148" i="2"/>
  <c r="AB147" i="2"/>
  <c r="Z147" i="2"/>
  <c r="C147" i="2"/>
  <c r="B147" i="2"/>
  <c r="AB146" i="2"/>
  <c r="Z146" i="2"/>
  <c r="C146" i="2"/>
  <c r="B146" i="2"/>
  <c r="AB145" i="2"/>
  <c r="Z145" i="2"/>
  <c r="I145" i="2"/>
  <c r="C145" i="2"/>
  <c r="B145" i="2"/>
  <c r="Z144" i="2"/>
  <c r="I144" i="2"/>
  <c r="H144" i="2"/>
  <c r="C144" i="2"/>
  <c r="B144" i="2"/>
  <c r="AB143" i="2"/>
  <c r="AA143" i="2"/>
  <c r="Z143" i="2"/>
  <c r="G143" i="2"/>
  <c r="C143" i="2"/>
  <c r="B143" i="2"/>
  <c r="AB142" i="2"/>
  <c r="Z142" i="2"/>
  <c r="I142" i="2"/>
  <c r="H142" i="2"/>
  <c r="C142" i="2"/>
  <c r="B142" i="2"/>
  <c r="A141" i="2"/>
  <c r="AB140" i="2"/>
  <c r="Z140" i="2"/>
  <c r="I140" i="2"/>
  <c r="H140" i="2"/>
  <c r="C140" i="2"/>
  <c r="B140" i="2"/>
  <c r="A139" i="2"/>
  <c r="AB138" i="2"/>
  <c r="AA138" i="2"/>
  <c r="Z138" i="2"/>
  <c r="C138" i="2"/>
  <c r="B138" i="2"/>
  <c r="Z137" i="2"/>
  <c r="I137" i="2"/>
  <c r="C137" i="2"/>
  <c r="B137" i="2"/>
  <c r="B136" i="2"/>
  <c r="Z135" i="2"/>
  <c r="I135" i="2"/>
  <c r="H135" i="2"/>
  <c r="C135" i="2"/>
  <c r="B135" i="2"/>
  <c r="Z134" i="2"/>
  <c r="C134" i="2"/>
  <c r="B134" i="2"/>
  <c r="Z133" i="2"/>
  <c r="I133" i="2"/>
  <c r="C133" i="2"/>
  <c r="B133" i="2"/>
  <c r="AB132" i="2"/>
  <c r="Z132" i="2"/>
  <c r="C132" i="2"/>
  <c r="B132" i="2"/>
  <c r="Z131" i="2"/>
  <c r="I131" i="2"/>
  <c r="E131" i="2"/>
  <c r="G131" i="2" s="1"/>
  <c r="C131" i="2"/>
  <c r="B131" i="2"/>
  <c r="Z130" i="2"/>
  <c r="I130" i="2"/>
  <c r="C130" i="2"/>
  <c r="B130" i="2"/>
  <c r="A129" i="2"/>
  <c r="AB128" i="2"/>
  <c r="Z128" i="2"/>
  <c r="C128" i="2"/>
  <c r="B128" i="2"/>
  <c r="Z127" i="2"/>
  <c r="I127" i="2"/>
  <c r="C127" i="2"/>
  <c r="B127" i="2"/>
  <c r="Z126" i="2"/>
  <c r="I126" i="2"/>
  <c r="H126" i="2"/>
  <c r="C126" i="2"/>
  <c r="B126" i="2"/>
  <c r="Z125" i="2"/>
  <c r="I125" i="2"/>
  <c r="H125" i="2"/>
  <c r="E125" i="2"/>
  <c r="G125" i="2"/>
  <c r="C125" i="2"/>
  <c r="B125" i="2"/>
  <c r="AB121" i="2"/>
  <c r="Z121" i="2"/>
  <c r="I121" i="2"/>
  <c r="C121" i="2"/>
  <c r="B121" i="2"/>
  <c r="AB120" i="2"/>
  <c r="Z120" i="2"/>
  <c r="C120" i="2"/>
  <c r="B120" i="2"/>
  <c r="AB119" i="2"/>
  <c r="Z119" i="2"/>
  <c r="C119" i="2"/>
  <c r="B119" i="2"/>
  <c r="Z118" i="2"/>
  <c r="I118" i="2"/>
  <c r="C118" i="2"/>
  <c r="B118" i="2"/>
  <c r="Z117" i="2"/>
  <c r="I117" i="2"/>
  <c r="C117" i="2"/>
  <c r="B117" i="2"/>
  <c r="Z116" i="2"/>
  <c r="I116" i="2"/>
  <c r="C116" i="2"/>
  <c r="B116" i="2"/>
  <c r="Z115" i="2"/>
  <c r="I115" i="2"/>
  <c r="C115" i="2"/>
  <c r="B115" i="2"/>
  <c r="Z114" i="2"/>
  <c r="I114" i="2"/>
  <c r="C114" i="2"/>
  <c r="B114" i="2"/>
  <c r="AB113" i="2"/>
  <c r="Z113" i="2"/>
  <c r="I113" i="2"/>
  <c r="H113" i="2"/>
  <c r="C113" i="2"/>
  <c r="B113" i="2"/>
  <c r="AB112" i="2"/>
  <c r="Z112" i="2"/>
  <c r="I112" i="2"/>
  <c r="H112" i="2"/>
  <c r="C112" i="2"/>
  <c r="B112" i="2"/>
  <c r="Z111" i="2"/>
  <c r="I111" i="2"/>
  <c r="H111" i="2"/>
  <c r="C111" i="2"/>
  <c r="B111" i="2"/>
  <c r="AB110" i="2"/>
  <c r="Z110" i="2"/>
  <c r="I110" i="2"/>
  <c r="H110" i="2"/>
  <c r="C110" i="2"/>
  <c r="B110" i="2"/>
  <c r="Z109" i="2"/>
  <c r="I109" i="2"/>
  <c r="C109" i="2"/>
  <c r="B109" i="2"/>
  <c r="Z108" i="2"/>
  <c r="I108" i="2"/>
  <c r="C108" i="2"/>
  <c r="B108" i="2"/>
  <c r="AB107" i="2"/>
  <c r="Z107" i="2"/>
  <c r="I107" i="2"/>
  <c r="H107" i="2"/>
  <c r="C107" i="2"/>
  <c r="B107" i="2"/>
  <c r="Z106" i="2"/>
  <c r="I106" i="2"/>
  <c r="C106" i="2"/>
  <c r="B106" i="2"/>
  <c r="AB105" i="2"/>
  <c r="Z105" i="2"/>
  <c r="C105" i="2"/>
  <c r="B105" i="2"/>
  <c r="AB104" i="2"/>
  <c r="Z104" i="2"/>
  <c r="I104" i="2"/>
  <c r="H104" i="2"/>
  <c r="C104" i="2"/>
  <c r="B104" i="2"/>
  <c r="Z103" i="2"/>
  <c r="I103" i="2"/>
  <c r="H103" i="2"/>
  <c r="C103" i="2"/>
  <c r="B103" i="2"/>
  <c r="Z102" i="2"/>
  <c r="I102" i="2"/>
  <c r="C102" i="2"/>
  <c r="B102" i="2"/>
  <c r="Z101" i="2"/>
  <c r="I101" i="2"/>
  <c r="C101" i="2"/>
  <c r="B101" i="2"/>
  <c r="AB100" i="2"/>
  <c r="Z100" i="2"/>
  <c r="I100" i="2"/>
  <c r="H100" i="2"/>
  <c r="C100" i="2"/>
  <c r="B100" i="2"/>
  <c r="Z99" i="2"/>
  <c r="I99" i="2"/>
  <c r="H99" i="2"/>
  <c r="C99" i="2"/>
  <c r="B99" i="2"/>
  <c r="Z98" i="2"/>
  <c r="I98" i="2"/>
  <c r="H98" i="2"/>
  <c r="C98" i="2"/>
  <c r="B98" i="2"/>
  <c r="Z97" i="2"/>
  <c r="I97" i="2"/>
  <c r="C97" i="2"/>
  <c r="B97" i="2"/>
  <c r="AB96" i="2"/>
  <c r="Z96" i="2"/>
  <c r="I96" i="2"/>
  <c r="H96" i="2"/>
  <c r="C96" i="2"/>
  <c r="B96" i="2"/>
  <c r="AB95" i="2"/>
  <c r="Z95" i="2"/>
  <c r="C95" i="2"/>
  <c r="B95" i="2"/>
  <c r="AB94" i="2"/>
  <c r="Z94" i="2"/>
  <c r="C94" i="2"/>
  <c r="B94" i="2"/>
  <c r="Z93" i="2"/>
  <c r="I93" i="2"/>
  <c r="H93" i="2"/>
  <c r="C93" i="2"/>
  <c r="B93" i="2"/>
  <c r="Z92" i="2"/>
  <c r="I92" i="2"/>
  <c r="E92" i="2"/>
  <c r="G92" i="2" s="1"/>
  <c r="C92" i="2"/>
  <c r="B92" i="2"/>
  <c r="A91" i="2"/>
  <c r="Z90" i="2"/>
  <c r="I90" i="2"/>
  <c r="D90" i="2"/>
  <c r="C90" i="2"/>
  <c r="B90" i="2"/>
  <c r="AB89" i="2"/>
  <c r="Z89" i="2"/>
  <c r="D89" i="2"/>
  <c r="C89" i="2"/>
  <c r="B89" i="2"/>
  <c r="Z88" i="2"/>
  <c r="I88" i="2"/>
  <c r="D88" i="2"/>
  <c r="C88" i="2"/>
  <c r="B88" i="2"/>
  <c r="Z87" i="2"/>
  <c r="I87" i="2"/>
  <c r="D87" i="2"/>
  <c r="C87" i="2"/>
  <c r="B87" i="2"/>
  <c r="Z86" i="2"/>
  <c r="I86" i="2"/>
  <c r="D86" i="2"/>
  <c r="C86" i="2"/>
  <c r="B86" i="2"/>
  <c r="Z85" i="2"/>
  <c r="I85" i="2"/>
  <c r="D85" i="2"/>
  <c r="C85" i="2"/>
  <c r="B85" i="2"/>
  <c r="AB84" i="2"/>
  <c r="Z84" i="2"/>
  <c r="D84" i="2"/>
  <c r="C84" i="2"/>
  <c r="B84" i="2"/>
  <c r="AB83" i="2"/>
  <c r="Z83" i="2"/>
  <c r="I83" i="2"/>
  <c r="H83" i="2"/>
  <c r="D83" i="2"/>
  <c r="C83" i="2"/>
  <c r="B83" i="2"/>
  <c r="Z82" i="2"/>
  <c r="I82" i="2"/>
  <c r="D82" i="2"/>
  <c r="C82" i="2"/>
  <c r="B82" i="2"/>
  <c r="Z81" i="2"/>
  <c r="I81" i="2"/>
  <c r="D81" i="2"/>
  <c r="C81" i="2"/>
  <c r="B81" i="2"/>
  <c r="Z80" i="2"/>
  <c r="I80" i="2"/>
  <c r="D80" i="2"/>
  <c r="C80" i="2"/>
  <c r="B80" i="2"/>
  <c r="AB79" i="2"/>
  <c r="Z79" i="2"/>
  <c r="I79" i="2"/>
  <c r="D79" i="2"/>
  <c r="C79" i="2"/>
  <c r="B79" i="2"/>
  <c r="AB78" i="2"/>
  <c r="Z78" i="2"/>
  <c r="I78" i="2"/>
  <c r="H78" i="2"/>
  <c r="D78" i="2"/>
  <c r="C78" i="2"/>
  <c r="B78" i="2"/>
  <c r="AB77" i="2"/>
  <c r="Z77" i="2"/>
  <c r="I77" i="2"/>
  <c r="H77" i="2"/>
  <c r="D77" i="2"/>
  <c r="C77" i="2"/>
  <c r="B77" i="2"/>
  <c r="Z76" i="2"/>
  <c r="I76" i="2"/>
  <c r="D76" i="2"/>
  <c r="C76" i="2"/>
  <c r="B76" i="2"/>
  <c r="Z75" i="2"/>
  <c r="I75" i="2"/>
  <c r="D75" i="2"/>
  <c r="C75" i="2"/>
  <c r="B75" i="2"/>
  <c r="Z74" i="2"/>
  <c r="I74" i="2"/>
  <c r="D74" i="2"/>
  <c r="C74" i="2"/>
  <c r="B74" i="2"/>
  <c r="Z73" i="2"/>
  <c r="I73" i="2"/>
  <c r="D73" i="2"/>
  <c r="C73" i="2"/>
  <c r="B73" i="2"/>
  <c r="Z72" i="2"/>
  <c r="I72" i="2"/>
  <c r="D72" i="2"/>
  <c r="C72" i="2"/>
  <c r="B72" i="2"/>
  <c r="Z71" i="2"/>
  <c r="I71" i="2"/>
  <c r="E71" i="2"/>
  <c r="G71" i="2" s="1"/>
  <c r="D71" i="2"/>
  <c r="C71" i="2"/>
  <c r="B71" i="2"/>
  <c r="Z70" i="2"/>
  <c r="I70" i="2"/>
  <c r="D70" i="2"/>
  <c r="C70" i="2"/>
  <c r="B70" i="2"/>
  <c r="AB69" i="2"/>
  <c r="Z69" i="2"/>
  <c r="I69" i="2"/>
  <c r="H69" i="2"/>
  <c r="D69" i="2"/>
  <c r="C69" i="2"/>
  <c r="B69" i="2"/>
  <c r="AB68" i="2"/>
  <c r="Z68" i="2"/>
  <c r="I68" i="2"/>
  <c r="D68" i="2"/>
  <c r="C68" i="2"/>
  <c r="B68" i="2"/>
  <c r="Z67" i="2"/>
  <c r="I67" i="2"/>
  <c r="D67" i="2"/>
  <c r="C67" i="2"/>
  <c r="B67" i="2"/>
  <c r="Z66" i="2"/>
  <c r="I66" i="2"/>
  <c r="D66" i="2"/>
  <c r="C66" i="2"/>
  <c r="B66" i="2"/>
  <c r="Z65" i="2"/>
  <c r="I65" i="2"/>
  <c r="D65" i="2"/>
  <c r="C65" i="2"/>
  <c r="B65" i="2"/>
  <c r="Z64" i="2"/>
  <c r="I64" i="2"/>
  <c r="D64" i="2"/>
  <c r="C64" i="2"/>
  <c r="B64" i="2"/>
  <c r="AB63" i="2"/>
  <c r="Z63" i="2"/>
  <c r="I63" i="2"/>
  <c r="H63" i="2"/>
  <c r="D63" i="2"/>
  <c r="C63" i="2"/>
  <c r="B63" i="2"/>
  <c r="AB62" i="2"/>
  <c r="Z62" i="2"/>
  <c r="I62" i="2"/>
  <c r="D62" i="2"/>
  <c r="C62" i="2"/>
  <c r="B62" i="2"/>
  <c r="Z61" i="2"/>
  <c r="I61" i="2"/>
  <c r="D61" i="2"/>
  <c r="C61" i="2"/>
  <c r="B61" i="2"/>
  <c r="Z60" i="2"/>
  <c r="I60" i="2"/>
  <c r="H60" i="2"/>
  <c r="D60" i="2"/>
  <c r="C60" i="2"/>
  <c r="B60" i="2"/>
  <c r="AB59" i="2"/>
  <c r="Z59" i="2"/>
  <c r="I59" i="2"/>
  <c r="D59" i="2"/>
  <c r="C59" i="2"/>
  <c r="B59" i="2"/>
  <c r="Z58" i="2"/>
  <c r="I58" i="2"/>
  <c r="D58" i="2"/>
  <c r="C58" i="2"/>
  <c r="B58" i="2"/>
  <c r="Z57" i="2"/>
  <c r="I57" i="2"/>
  <c r="H57" i="2"/>
  <c r="E57" i="2"/>
  <c r="G57" i="2"/>
  <c r="D57" i="2"/>
  <c r="C57" i="2"/>
  <c r="B57" i="2"/>
  <c r="Z56" i="2"/>
  <c r="I56" i="2"/>
  <c r="D56" i="2"/>
  <c r="C56" i="2"/>
  <c r="B56" i="2"/>
  <c r="AB55" i="2"/>
  <c r="Z55" i="2"/>
  <c r="I55" i="2"/>
  <c r="D55" i="2"/>
  <c r="C55" i="2"/>
  <c r="B55" i="2"/>
  <c r="AB54" i="2"/>
  <c r="AA54" i="2"/>
  <c r="Z54" i="2"/>
  <c r="I54" i="2"/>
  <c r="D54" i="2"/>
  <c r="C54" i="2"/>
  <c r="B54" i="2"/>
  <c r="Z53" i="2"/>
  <c r="I53" i="2"/>
  <c r="D53" i="2"/>
  <c r="C53" i="2"/>
  <c r="B53" i="2"/>
  <c r="AB52" i="2"/>
  <c r="Z52" i="2"/>
  <c r="I52" i="2"/>
  <c r="D52" i="2"/>
  <c r="C52" i="2"/>
  <c r="B52" i="2"/>
  <c r="Z51" i="2"/>
  <c r="I51" i="2"/>
  <c r="D51" i="2"/>
  <c r="C51" i="2"/>
  <c r="B51" i="2"/>
  <c r="Z50" i="2"/>
  <c r="I50" i="2"/>
  <c r="D50" i="2"/>
  <c r="C50" i="2"/>
  <c r="B50" i="2"/>
  <c r="Z49" i="2"/>
  <c r="I49" i="2"/>
  <c r="D49" i="2"/>
  <c r="C49" i="2"/>
  <c r="B49" i="2"/>
  <c r="Z48" i="2"/>
  <c r="I48" i="2"/>
  <c r="D48" i="2"/>
  <c r="C48" i="2"/>
  <c r="B48" i="2"/>
  <c r="AB47" i="2"/>
  <c r="AA47" i="2"/>
  <c r="Z47" i="2"/>
  <c r="D47" i="2"/>
  <c r="C47" i="2"/>
  <c r="B47" i="2"/>
  <c r="AB46" i="2"/>
  <c r="Z46" i="2"/>
  <c r="I46" i="2"/>
  <c r="D46" i="2"/>
  <c r="C46" i="2"/>
  <c r="B46" i="2"/>
  <c r="AB45" i="2"/>
  <c r="Z45" i="2"/>
  <c r="I45" i="2"/>
  <c r="H45" i="2"/>
  <c r="D45" i="2"/>
  <c r="C45" i="2"/>
  <c r="B45" i="2"/>
  <c r="AB44" i="2"/>
  <c r="Z44" i="2"/>
  <c r="I44" i="2"/>
  <c r="D44" i="2"/>
  <c r="C44" i="2"/>
  <c r="B44" i="2"/>
  <c r="Z43" i="2"/>
  <c r="I43" i="2"/>
  <c r="D43" i="2"/>
  <c r="C43" i="2"/>
  <c r="B43" i="2"/>
  <c r="A42" i="2"/>
  <c r="Z41" i="2"/>
  <c r="I41" i="2"/>
  <c r="H41" i="2"/>
  <c r="C41" i="2"/>
  <c r="B41" i="2"/>
  <c r="Z40" i="2"/>
  <c r="I40" i="2"/>
  <c r="E40" i="2"/>
  <c r="G40" i="2" s="1"/>
  <c r="C40" i="2"/>
  <c r="B40" i="2"/>
  <c r="Z39" i="2"/>
  <c r="I39" i="2"/>
  <c r="C39" i="2"/>
  <c r="B39" i="2"/>
  <c r="Z38" i="2"/>
  <c r="I38" i="2"/>
  <c r="H38" i="2"/>
  <c r="C38" i="2"/>
  <c r="B38" i="2"/>
  <c r="Z37" i="2"/>
  <c r="I37" i="2"/>
  <c r="H37" i="2"/>
  <c r="C37" i="2"/>
  <c r="B37" i="2"/>
  <c r="I36" i="2"/>
  <c r="H36" i="2"/>
  <c r="Z35" i="2"/>
  <c r="I35" i="2"/>
  <c r="H35" i="2"/>
  <c r="C35" i="2"/>
  <c r="B35" i="2"/>
  <c r="Z34" i="2"/>
  <c r="I34" i="2"/>
  <c r="H34" i="2"/>
  <c r="C34" i="2"/>
  <c r="B34" i="2"/>
  <c r="AB33" i="2"/>
  <c r="AA33" i="2"/>
  <c r="Z33" i="2"/>
  <c r="I33" i="2"/>
  <c r="C33" i="2"/>
  <c r="B33" i="2"/>
  <c r="Z32" i="2"/>
  <c r="I32" i="2"/>
  <c r="H32" i="2"/>
  <c r="C32" i="2"/>
  <c r="B32" i="2"/>
  <c r="Z31" i="2"/>
  <c r="I31" i="2"/>
  <c r="D31" i="2"/>
  <c r="C31" i="2"/>
  <c r="B31" i="2"/>
  <c r="Z30" i="2"/>
  <c r="I30" i="2"/>
  <c r="C30" i="2"/>
  <c r="B30" i="2"/>
  <c r="Z28" i="2"/>
  <c r="I28" i="2"/>
  <c r="E28" i="2"/>
  <c r="G28" i="2"/>
  <c r="C28" i="2"/>
  <c r="B28" i="2"/>
  <c r="Z27" i="2"/>
  <c r="I27" i="2"/>
  <c r="H27" i="2"/>
  <c r="E27" i="2"/>
  <c r="G27" i="2" s="1"/>
  <c r="C27" i="2"/>
  <c r="B27" i="2"/>
  <c r="Z26" i="2"/>
  <c r="I26" i="2"/>
  <c r="H26" i="2"/>
  <c r="E26" i="2"/>
  <c r="G26" i="2"/>
  <c r="C26" i="2"/>
  <c r="B26" i="2"/>
  <c r="Z25" i="2"/>
  <c r="I25" i="2"/>
  <c r="H25" i="2"/>
  <c r="E25" i="2"/>
  <c r="G25" i="2" s="1"/>
  <c r="C25" i="2"/>
  <c r="B25" i="2"/>
  <c r="Z24" i="2"/>
  <c r="I24" i="2"/>
  <c r="H24" i="2"/>
  <c r="C24" i="2"/>
  <c r="B24" i="2"/>
  <c r="Z23" i="2"/>
  <c r="I23" i="2"/>
  <c r="H23" i="2"/>
  <c r="E23" i="2"/>
  <c r="G23" i="2" s="1"/>
  <c r="C23" i="2"/>
  <c r="B23" i="2"/>
  <c r="AB22" i="2"/>
  <c r="AA22" i="2"/>
  <c r="Z22" i="2"/>
  <c r="I22" i="2"/>
  <c r="C22" i="2"/>
  <c r="B22" i="2"/>
  <c r="AB21" i="2"/>
  <c r="AA21" i="2"/>
  <c r="Z21" i="2"/>
  <c r="I21" i="2"/>
  <c r="C21" i="2"/>
  <c r="B21" i="2"/>
  <c r="Z20" i="2"/>
  <c r="I20" i="2"/>
  <c r="H20" i="2"/>
  <c r="E20" i="2"/>
  <c r="G20" i="2" s="1"/>
  <c r="C20" i="2"/>
  <c r="B20" i="2"/>
  <c r="AB19" i="2"/>
  <c r="AA19" i="2"/>
  <c r="Z19" i="2"/>
  <c r="I19" i="2"/>
  <c r="C19" i="2"/>
  <c r="B19" i="2"/>
  <c r="Z18" i="2"/>
  <c r="I18" i="2"/>
  <c r="C18" i="2"/>
  <c r="B18" i="2"/>
  <c r="AB17" i="2"/>
  <c r="AA17" i="2"/>
  <c r="Z17" i="2"/>
  <c r="I17" i="2"/>
  <c r="C17" i="2"/>
  <c r="B17" i="2"/>
  <c r="Z16" i="2"/>
  <c r="I16" i="2"/>
  <c r="E16" i="2"/>
  <c r="G16" i="2" s="1"/>
  <c r="C16" i="2"/>
  <c r="B16" i="2"/>
  <c r="Z15" i="2"/>
  <c r="I15" i="2"/>
  <c r="C15" i="2"/>
  <c r="B15" i="2"/>
  <c r="Z14" i="2"/>
  <c r="I14" i="2"/>
  <c r="C14" i="2"/>
  <c r="B14" i="2"/>
  <c r="Z13" i="2"/>
  <c r="I13" i="2"/>
  <c r="C13" i="2"/>
  <c r="B13" i="2"/>
  <c r="A12" i="2"/>
  <c r="E11" i="2"/>
  <c r="A7" i="2"/>
  <c r="A5" i="2"/>
  <c r="A4" i="2"/>
  <c r="A4" i="3" s="1"/>
  <c r="A4" i="4" s="1"/>
  <c r="A3" i="2"/>
  <c r="A2" i="2"/>
  <c r="A1" i="2"/>
  <c r="B185" i="10"/>
  <c r="B203" i="3"/>
  <c r="B202" i="3"/>
  <c r="B201" i="3"/>
  <c r="B200" i="3"/>
  <c r="B187" i="3"/>
  <c r="B186" i="3"/>
  <c r="B185" i="3"/>
  <c r="Y15" i="4"/>
  <c r="Z21" i="16"/>
  <c r="Z12" i="16"/>
  <c r="X123" i="11"/>
  <c r="Q123" i="11"/>
  <c r="S122" i="11"/>
  <c r="Q122" i="11"/>
  <c r="O122" i="11"/>
  <c r="L122" i="11"/>
  <c r="X124" i="9"/>
  <c r="Q124" i="9"/>
  <c r="G123" i="9"/>
  <c r="S123" i="9" s="1"/>
  <c r="Q123" i="9"/>
  <c r="H173" i="16"/>
  <c r="AF162" i="16"/>
  <c r="AD135" i="16"/>
  <c r="AD72" i="16"/>
  <c r="AD17" i="16"/>
  <c r="B184" i="11"/>
  <c r="B200" i="10"/>
  <c r="B199" i="10"/>
  <c r="B198" i="10"/>
  <c r="B197" i="10"/>
  <c r="B196" i="10"/>
  <c r="B195" i="10"/>
  <c r="B194" i="10"/>
  <c r="B193" i="10"/>
  <c r="B192" i="10"/>
  <c r="B191" i="10"/>
  <c r="B190" i="10"/>
  <c r="B184" i="10"/>
  <c r="B201" i="8"/>
  <c r="B204" i="9" s="1"/>
  <c r="B200" i="8"/>
  <c r="B203" i="9" s="1"/>
  <c r="B199" i="8"/>
  <c r="B202" i="9" s="1"/>
  <c r="B198" i="8"/>
  <c r="B201" i="9" s="1"/>
  <c r="B197" i="8"/>
  <c r="B200" i="9" s="1"/>
  <c r="B196" i="8"/>
  <c r="B199" i="9" s="1"/>
  <c r="B195" i="8"/>
  <c r="B198" i="9" s="1"/>
  <c r="B194" i="8"/>
  <c r="B197" i="9" s="1"/>
  <c r="B193" i="8"/>
  <c r="B196" i="9" s="1"/>
  <c r="B192" i="8"/>
  <c r="B195" i="9" s="1"/>
  <c r="B191" i="8"/>
  <c r="B194" i="9" s="1"/>
  <c r="B183" i="8"/>
  <c r="B202" i="4"/>
  <c r="B201" i="4"/>
  <c r="B199" i="4"/>
  <c r="B197" i="4"/>
  <c r="B195" i="4"/>
  <c r="B194" i="4"/>
  <c r="B193" i="4"/>
  <c r="B183" i="3"/>
  <c r="B184" i="4" s="1"/>
  <c r="B199" i="3"/>
  <c r="B198" i="3"/>
  <c r="B197" i="3"/>
  <c r="B196" i="3"/>
  <c r="B195" i="3"/>
  <c r="B194" i="3"/>
  <c r="B193" i="3"/>
  <c r="B192" i="3"/>
  <c r="B191" i="3"/>
  <c r="B190" i="3"/>
  <c r="B189" i="3"/>
  <c r="AA138" i="4"/>
  <c r="AA135" i="11"/>
  <c r="AA135" i="9"/>
  <c r="G135" i="9"/>
  <c r="T135" i="9" s="1"/>
  <c r="I135" i="9"/>
  <c r="H135" i="9"/>
  <c r="Z135" i="4"/>
  <c r="I135" i="4"/>
  <c r="H135" i="4"/>
  <c r="G136" i="3"/>
  <c r="M126" i="3"/>
  <c r="G121" i="9"/>
  <c r="Q121" i="9" s="1"/>
  <c r="S121" i="9"/>
  <c r="T114" i="11"/>
  <c r="P114" i="11"/>
  <c r="G114" i="9"/>
  <c r="M115" i="3"/>
  <c r="G111" i="3"/>
  <c r="AC110" i="11"/>
  <c r="AA110" i="11"/>
  <c r="AC110" i="9"/>
  <c r="AA110" i="9"/>
  <c r="Z110" i="9"/>
  <c r="G110" i="9"/>
  <c r="Q110" i="9"/>
  <c r="P110" i="9"/>
  <c r="H110" i="9"/>
  <c r="I110" i="9"/>
  <c r="Z110" i="4"/>
  <c r="I110" i="4"/>
  <c r="H110" i="4"/>
  <c r="M111" i="3"/>
  <c r="R90" i="4"/>
  <c r="G89" i="9"/>
  <c r="Q89" i="9" s="1"/>
  <c r="P89" i="4"/>
  <c r="Y87" i="11"/>
  <c r="T87" i="11"/>
  <c r="Q87" i="11"/>
  <c r="P87" i="11"/>
  <c r="M87" i="11"/>
  <c r="L87" i="11"/>
  <c r="Y87" i="9"/>
  <c r="S87" i="4"/>
  <c r="P87" i="4"/>
  <c r="O87" i="4"/>
  <c r="L87" i="4"/>
  <c r="K87" i="4"/>
  <c r="S73" i="11"/>
  <c r="G73" i="9"/>
  <c r="S73" i="9"/>
  <c r="R73" i="4"/>
  <c r="G64" i="9"/>
  <c r="G59" i="9"/>
  <c r="S59" i="9" s="1"/>
  <c r="J59" i="9"/>
  <c r="G56" i="9"/>
  <c r="M56" i="9" s="1"/>
  <c r="S55" i="11"/>
  <c r="Q55" i="11"/>
  <c r="P55" i="11"/>
  <c r="R55" i="4"/>
  <c r="O55" i="4"/>
  <c r="R47" i="4"/>
  <c r="M44" i="11"/>
  <c r="G44" i="9"/>
  <c r="O44" i="9" s="1"/>
  <c r="M44" i="9"/>
  <c r="N44" i="4"/>
  <c r="L44" i="4"/>
  <c r="P43" i="11"/>
  <c r="G38" i="9"/>
  <c r="P38" i="9" s="1"/>
  <c r="K38" i="4"/>
  <c r="S37" i="11"/>
  <c r="G37" i="9"/>
  <c r="U36" i="11"/>
  <c r="U182" i="11"/>
  <c r="I36" i="9"/>
  <c r="H36" i="9"/>
  <c r="I36" i="4"/>
  <c r="H36" i="4"/>
  <c r="G33" i="9"/>
  <c r="T33" i="9" s="1"/>
  <c r="S33" i="4"/>
  <c r="G31" i="9"/>
  <c r="O31" i="9" s="1"/>
  <c r="P31" i="9"/>
  <c r="X29" i="9"/>
  <c r="P29" i="9"/>
  <c r="G25" i="9"/>
  <c r="M25" i="9" s="1"/>
  <c r="S25" i="9"/>
  <c r="AC22" i="11"/>
  <c r="AB22" i="11"/>
  <c r="AC22" i="9"/>
  <c r="AB22" i="9"/>
  <c r="Z22" i="9"/>
  <c r="AB22" i="4"/>
  <c r="AA22" i="4"/>
  <c r="Y22" i="4"/>
  <c r="T21" i="11"/>
  <c r="G19" i="9"/>
  <c r="Q19" i="9" s="1"/>
  <c r="P19" i="4"/>
  <c r="G18" i="9"/>
  <c r="T18" i="9"/>
  <c r="S18" i="4"/>
  <c r="G17" i="9"/>
  <c r="N17" i="4"/>
  <c r="E13" i="11"/>
  <c r="G13" i="11" s="1"/>
  <c r="Y13" i="11" s="1"/>
  <c r="D30" i="14"/>
  <c r="F30" i="14" s="1"/>
  <c r="D28" i="14"/>
  <c r="F28" i="14" s="1"/>
  <c r="D24" i="14"/>
  <c r="F24" i="14" s="1"/>
  <c r="D18" i="14"/>
  <c r="F18" i="14"/>
  <c r="F34" i="14"/>
  <c r="F33" i="14"/>
  <c r="F32" i="14"/>
  <c r="F31" i="14"/>
  <c r="F29" i="14"/>
  <c r="F26" i="14"/>
  <c r="F25" i="14"/>
  <c r="F23" i="14"/>
  <c r="F22" i="14"/>
  <c r="F21" i="14"/>
  <c r="F20" i="14"/>
  <c r="F19" i="14"/>
  <c r="F17" i="14"/>
  <c r="F16" i="14"/>
  <c r="F12" i="14"/>
  <c r="F10" i="14"/>
  <c r="F11" i="14"/>
  <c r="F13" i="14"/>
  <c r="F14" i="14"/>
  <c r="F15" i="14"/>
  <c r="F27" i="14"/>
  <c r="A2" i="8"/>
  <c r="A1" i="8"/>
  <c r="A1" i="9"/>
  <c r="A5" i="8"/>
  <c r="A4" i="8"/>
  <c r="A3" i="8"/>
  <c r="A3" i="10" s="1"/>
  <c r="A3" i="11" s="1"/>
  <c r="B190" i="8"/>
  <c r="B193" i="9"/>
  <c r="B187" i="8"/>
  <c r="B190" i="9"/>
  <c r="B186" i="8"/>
  <c r="B189" i="9"/>
  <c r="B185" i="8"/>
  <c r="B188" i="9" s="1"/>
  <c r="B14" i="8"/>
  <c r="A13" i="8"/>
  <c r="A7" i="3"/>
  <c r="A7" i="8" s="1"/>
  <c r="A7" i="10"/>
  <c r="A2" i="9"/>
  <c r="A5" i="9"/>
  <c r="A3" i="9"/>
  <c r="G26" i="9"/>
  <c r="K26" i="9" s="1"/>
  <c r="K182" i="9" s="1"/>
  <c r="X103" i="9"/>
  <c r="H83" i="9"/>
  <c r="H78" i="9"/>
  <c r="H77" i="9"/>
  <c r="B187" i="9"/>
  <c r="B186" i="9"/>
  <c r="B185" i="9"/>
  <c r="E11" i="9"/>
  <c r="F67" i="9"/>
  <c r="G67" i="9" s="1"/>
  <c r="Q67" i="9" s="1"/>
  <c r="F176" i="9"/>
  <c r="Z176" i="9"/>
  <c r="G72" i="9"/>
  <c r="S72" i="9" s="1"/>
  <c r="G51" i="9"/>
  <c r="S51" i="9" s="1"/>
  <c r="G23" i="9"/>
  <c r="Q23" i="9"/>
  <c r="AA144" i="9"/>
  <c r="AC180" i="9"/>
  <c r="AB180" i="9"/>
  <c r="AA180" i="9"/>
  <c r="Z180" i="9"/>
  <c r="AA179" i="9"/>
  <c r="AC178" i="9"/>
  <c r="AB178" i="9"/>
  <c r="AA178" i="9"/>
  <c r="AA177" i="9"/>
  <c r="AC176" i="9"/>
  <c r="AA176" i="9"/>
  <c r="AA175" i="9"/>
  <c r="AA174" i="9"/>
  <c r="Z174" i="9"/>
  <c r="AC173" i="9"/>
  <c r="AA173" i="9"/>
  <c r="AC171" i="9"/>
  <c r="AA171" i="9"/>
  <c r="Z171" i="9"/>
  <c r="AC170" i="9"/>
  <c r="AA170" i="9"/>
  <c r="Z170" i="9"/>
  <c r="AC167" i="9"/>
  <c r="AA167" i="9"/>
  <c r="Z167" i="9"/>
  <c r="AA168" i="9"/>
  <c r="AA166" i="9"/>
  <c r="AA165" i="9"/>
  <c r="AA164" i="9"/>
  <c r="AA163" i="9"/>
  <c r="AA162" i="9"/>
  <c r="AA161" i="9"/>
  <c r="AC160" i="9"/>
  <c r="AA160" i="9"/>
  <c r="AC159" i="9"/>
  <c r="AA159" i="9"/>
  <c r="Z159" i="9"/>
  <c r="AC158" i="9"/>
  <c r="AA158" i="9"/>
  <c r="Z158" i="9"/>
  <c r="AC157" i="9"/>
  <c r="AA157" i="9"/>
  <c r="AC156" i="9"/>
  <c r="AA156" i="9"/>
  <c r="Z156" i="9"/>
  <c r="AC155" i="9"/>
  <c r="AA155" i="9"/>
  <c r="Z155" i="9"/>
  <c r="AA154" i="9"/>
  <c r="AA153" i="9"/>
  <c r="AC152" i="9"/>
  <c r="AA152" i="9"/>
  <c r="AA151" i="9"/>
  <c r="AA150" i="9"/>
  <c r="AA149" i="9"/>
  <c r="AC148" i="9"/>
  <c r="AA148" i="9"/>
  <c r="AC147" i="9"/>
  <c r="AA147" i="9"/>
  <c r="Z147" i="9"/>
  <c r="AC146" i="9"/>
  <c r="AA146" i="9"/>
  <c r="Z146" i="9"/>
  <c r="AC145" i="9"/>
  <c r="AA145" i="9"/>
  <c r="Z145" i="9"/>
  <c r="AC143" i="9"/>
  <c r="AB143" i="9"/>
  <c r="AA143" i="9"/>
  <c r="Z143" i="9"/>
  <c r="AC142" i="9"/>
  <c r="AA142" i="9"/>
  <c r="Z142" i="9"/>
  <c r="AC140" i="9"/>
  <c r="AA140" i="9"/>
  <c r="AC138" i="9"/>
  <c r="AB138" i="9"/>
  <c r="AA138" i="9"/>
  <c r="Z138" i="9"/>
  <c r="AA137" i="9"/>
  <c r="AA134" i="9"/>
  <c r="AA133" i="9"/>
  <c r="AC132" i="9"/>
  <c r="AA132" i="9"/>
  <c r="Z132" i="9"/>
  <c r="AA131" i="9"/>
  <c r="AA130" i="9"/>
  <c r="AC128" i="9"/>
  <c r="AA128" i="9"/>
  <c r="Z128" i="9"/>
  <c r="AA127" i="9"/>
  <c r="AA126" i="9"/>
  <c r="AA125" i="9"/>
  <c r="AC121" i="9"/>
  <c r="AA121" i="9"/>
  <c r="Z121" i="9"/>
  <c r="AC120" i="9"/>
  <c r="AA120" i="9"/>
  <c r="AC119" i="9"/>
  <c r="AA119" i="9"/>
  <c r="Z119" i="9"/>
  <c r="AA118" i="9"/>
  <c r="AA117" i="9"/>
  <c r="AA116" i="9"/>
  <c r="AA115" i="9"/>
  <c r="AA114" i="9"/>
  <c r="AC113" i="9"/>
  <c r="AA113" i="9"/>
  <c r="Z113" i="9"/>
  <c r="AC112" i="9"/>
  <c r="AA112" i="9"/>
  <c r="AA111" i="9"/>
  <c r="AA109" i="9"/>
  <c r="AA108" i="9"/>
  <c r="AC107" i="9"/>
  <c r="AA107" i="9"/>
  <c r="AA106" i="9"/>
  <c r="AC105" i="9"/>
  <c r="AA105" i="9"/>
  <c r="Z105" i="9"/>
  <c r="AC104" i="9"/>
  <c r="AA104" i="9"/>
  <c r="Z104" i="9"/>
  <c r="AA103" i="9"/>
  <c r="AA102" i="9"/>
  <c r="AA101" i="9"/>
  <c r="AC100" i="9"/>
  <c r="AA100" i="9"/>
  <c r="Z100" i="9"/>
  <c r="AA99" i="9"/>
  <c r="AA98" i="9"/>
  <c r="AA97" i="9"/>
  <c r="AC96" i="9"/>
  <c r="AA96" i="9"/>
  <c r="AC95" i="9"/>
  <c r="AA95" i="9"/>
  <c r="AC94" i="9"/>
  <c r="AA94" i="9"/>
  <c r="Z94" i="9"/>
  <c r="AA93" i="9"/>
  <c r="AA92" i="9"/>
  <c r="AA90" i="9"/>
  <c r="AC89" i="9"/>
  <c r="AA89" i="9"/>
  <c r="Z89" i="9"/>
  <c r="AA88" i="9"/>
  <c r="AA87" i="9"/>
  <c r="AA86" i="9"/>
  <c r="AA85" i="9"/>
  <c r="AC84" i="9"/>
  <c r="AA84" i="9"/>
  <c r="Z84" i="9"/>
  <c r="AC83" i="9"/>
  <c r="AA83" i="9"/>
  <c r="Z83" i="9"/>
  <c r="AA82" i="9"/>
  <c r="AA81" i="9"/>
  <c r="AA80" i="9"/>
  <c r="AC79" i="9"/>
  <c r="AA79" i="9"/>
  <c r="AC78" i="9"/>
  <c r="AA78" i="9"/>
  <c r="Z78" i="9"/>
  <c r="AC77" i="9"/>
  <c r="AA77" i="9"/>
  <c r="Z77" i="9"/>
  <c r="AA76" i="9"/>
  <c r="AA75" i="9"/>
  <c r="AA74" i="9"/>
  <c r="AA73" i="9"/>
  <c r="AA72" i="9"/>
  <c r="AA71" i="9"/>
  <c r="AA70" i="9"/>
  <c r="AC69" i="9"/>
  <c r="AA69" i="9"/>
  <c r="Z69" i="9"/>
  <c r="AC68" i="9"/>
  <c r="AA68" i="9"/>
  <c r="Z68" i="9"/>
  <c r="AA67" i="9"/>
  <c r="AA66" i="9"/>
  <c r="AA65" i="9"/>
  <c r="AA64" i="9"/>
  <c r="AC63" i="9"/>
  <c r="AA63" i="9"/>
  <c r="Z63" i="9"/>
  <c r="AC62" i="9"/>
  <c r="AA62" i="9"/>
  <c r="AA61" i="9"/>
  <c r="AA60" i="9"/>
  <c r="AC59" i="9"/>
  <c r="AA59" i="9"/>
  <c r="Z59" i="9"/>
  <c r="AA58" i="9"/>
  <c r="AA57" i="9"/>
  <c r="AA56" i="9"/>
  <c r="AC55" i="9"/>
  <c r="AA55" i="9"/>
  <c r="AC54" i="9"/>
  <c r="AB54" i="9"/>
  <c r="AA54" i="9"/>
  <c r="Z54" i="9"/>
  <c r="AA53" i="9"/>
  <c r="AC52" i="9"/>
  <c r="AA52" i="9"/>
  <c r="Z52" i="9"/>
  <c r="AA51" i="9"/>
  <c r="AA50" i="9"/>
  <c r="AA49" i="9"/>
  <c r="AA48" i="9"/>
  <c r="AC47" i="9"/>
  <c r="AB47" i="9"/>
  <c r="AA47" i="9"/>
  <c r="AA46" i="9"/>
  <c r="AC45" i="9"/>
  <c r="AA45" i="9"/>
  <c r="Z45" i="9"/>
  <c r="AC44" i="9"/>
  <c r="AA44" i="9"/>
  <c r="Z44" i="9"/>
  <c r="AA43" i="9"/>
  <c r="AA41" i="9"/>
  <c r="AA40" i="9"/>
  <c r="AA39" i="9"/>
  <c r="AA38" i="9"/>
  <c r="AA37" i="9"/>
  <c r="AA35" i="9"/>
  <c r="AA34" i="9"/>
  <c r="AC33" i="9"/>
  <c r="AB33" i="9"/>
  <c r="AA33" i="9"/>
  <c r="Z33" i="9"/>
  <c r="AA32" i="9"/>
  <c r="AA31" i="9"/>
  <c r="AA30" i="9"/>
  <c r="AA28" i="9"/>
  <c r="AA27" i="9"/>
  <c r="AA26" i="9"/>
  <c r="AA25" i="9"/>
  <c r="AA24" i="9"/>
  <c r="AA23" i="9"/>
  <c r="AA22" i="9"/>
  <c r="AC21" i="9"/>
  <c r="AB21" i="9"/>
  <c r="AA21" i="9"/>
  <c r="AA20" i="9"/>
  <c r="AC19" i="9"/>
  <c r="AB19" i="9"/>
  <c r="AA19" i="9"/>
  <c r="Z19" i="9"/>
  <c r="AA18" i="9"/>
  <c r="AC17" i="9"/>
  <c r="AB17" i="9"/>
  <c r="AA17" i="9"/>
  <c r="Z17" i="9"/>
  <c r="AC15" i="9"/>
  <c r="AA15" i="9"/>
  <c r="Z15" i="9"/>
  <c r="AA14" i="9"/>
  <c r="I180" i="9"/>
  <c r="H180" i="9"/>
  <c r="G180" i="9"/>
  <c r="Q180" i="9" s="1"/>
  <c r="I179" i="9"/>
  <c r="H179" i="9"/>
  <c r="G179" i="9"/>
  <c r="I178" i="9"/>
  <c r="H178" i="9"/>
  <c r="I177" i="9"/>
  <c r="H177" i="9"/>
  <c r="G177" i="9"/>
  <c r="Q177" i="9" s="1"/>
  <c r="I175" i="9"/>
  <c r="H175" i="9"/>
  <c r="I174" i="9"/>
  <c r="H174" i="9"/>
  <c r="I173" i="9"/>
  <c r="H173" i="9"/>
  <c r="G173" i="9"/>
  <c r="W173" i="9" s="1"/>
  <c r="I168" i="9"/>
  <c r="H168" i="9"/>
  <c r="I166" i="9"/>
  <c r="H166" i="9"/>
  <c r="G166" i="9"/>
  <c r="I165" i="9"/>
  <c r="H165" i="9"/>
  <c r="I164" i="9"/>
  <c r="H164" i="9"/>
  <c r="I163" i="9"/>
  <c r="H163" i="9"/>
  <c r="G163" i="9"/>
  <c r="P163" i="9" s="1"/>
  <c r="I162" i="9"/>
  <c r="H162" i="9"/>
  <c r="G162" i="9"/>
  <c r="Q162" i="9" s="1"/>
  <c r="I161" i="9"/>
  <c r="G161" i="9"/>
  <c r="S161" i="9"/>
  <c r="I159" i="9"/>
  <c r="H159" i="9"/>
  <c r="G159" i="9"/>
  <c r="P159" i="9" s="1"/>
  <c r="I156" i="9"/>
  <c r="H156" i="9"/>
  <c r="I155" i="9"/>
  <c r="H155" i="9"/>
  <c r="G155" i="9"/>
  <c r="Q155" i="9" s="1"/>
  <c r="I154" i="9"/>
  <c r="G154" i="9"/>
  <c r="M154" i="9" s="1"/>
  <c r="I153" i="9"/>
  <c r="G153" i="9"/>
  <c r="P153" i="9" s="1"/>
  <c r="I152" i="9"/>
  <c r="H152" i="9"/>
  <c r="I151" i="9"/>
  <c r="H151" i="9"/>
  <c r="G151" i="9"/>
  <c r="I150" i="9"/>
  <c r="H150" i="9"/>
  <c r="G150" i="9"/>
  <c r="I149" i="9"/>
  <c r="H149" i="9"/>
  <c r="I148" i="9"/>
  <c r="H148" i="9"/>
  <c r="G148" i="9"/>
  <c r="Q148" i="9" s="1"/>
  <c r="I145" i="9"/>
  <c r="G145" i="9"/>
  <c r="Q145" i="9" s="1"/>
  <c r="I144" i="9"/>
  <c r="H144" i="9"/>
  <c r="G143" i="9"/>
  <c r="I142" i="9"/>
  <c r="H142" i="9"/>
  <c r="G142" i="9"/>
  <c r="I140" i="9"/>
  <c r="H140" i="9"/>
  <c r="I137" i="9"/>
  <c r="G137" i="9"/>
  <c r="P137" i="9" s="1"/>
  <c r="I134" i="9"/>
  <c r="I133" i="9"/>
  <c r="G133" i="9"/>
  <c r="I131" i="9"/>
  <c r="I130" i="9"/>
  <c r="I127" i="9"/>
  <c r="G127" i="9"/>
  <c r="Q127" i="9" s="1"/>
  <c r="I126" i="9"/>
  <c r="H126" i="9"/>
  <c r="G126" i="9"/>
  <c r="Q126" i="9" s="1"/>
  <c r="I121" i="9"/>
  <c r="I118" i="9"/>
  <c r="G118" i="9"/>
  <c r="M118" i="9"/>
  <c r="I117" i="9"/>
  <c r="G117" i="9"/>
  <c r="I116" i="9"/>
  <c r="G116" i="9"/>
  <c r="I115" i="9"/>
  <c r="I114" i="9"/>
  <c r="I113" i="9"/>
  <c r="H113" i="9"/>
  <c r="G113" i="9"/>
  <c r="P113" i="9" s="1"/>
  <c r="I112" i="9"/>
  <c r="H112" i="9"/>
  <c r="I111" i="9"/>
  <c r="H111" i="9"/>
  <c r="I109" i="9"/>
  <c r="G109" i="9"/>
  <c r="Q109" i="9" s="1"/>
  <c r="I108" i="9"/>
  <c r="G108" i="9"/>
  <c r="I107" i="9"/>
  <c r="H107" i="9"/>
  <c r="I106" i="9"/>
  <c r="G106" i="9"/>
  <c r="I104" i="9"/>
  <c r="H104" i="9"/>
  <c r="I103" i="9"/>
  <c r="H103" i="9"/>
  <c r="I102" i="9"/>
  <c r="G102" i="9"/>
  <c r="I101" i="9"/>
  <c r="G101" i="9"/>
  <c r="Y101" i="9" s="1"/>
  <c r="I100" i="9"/>
  <c r="H100" i="9"/>
  <c r="I99" i="9"/>
  <c r="H99" i="9"/>
  <c r="I98" i="9"/>
  <c r="H98" i="9"/>
  <c r="G98" i="9"/>
  <c r="P98" i="9" s="1"/>
  <c r="I97" i="9"/>
  <c r="G97" i="9"/>
  <c r="Q97" i="9" s="1"/>
  <c r="I96" i="9"/>
  <c r="H96" i="9"/>
  <c r="I93" i="9"/>
  <c r="H93" i="9"/>
  <c r="G93" i="9"/>
  <c r="Q93" i="9" s="1"/>
  <c r="I92" i="9"/>
  <c r="G92" i="9"/>
  <c r="I90" i="9"/>
  <c r="I88" i="9"/>
  <c r="G88" i="9"/>
  <c r="P88" i="9" s="1"/>
  <c r="L88" i="9"/>
  <c r="I87" i="9"/>
  <c r="I86" i="9"/>
  <c r="I85" i="9"/>
  <c r="G85" i="9"/>
  <c r="I83" i="9"/>
  <c r="I82" i="9"/>
  <c r="I81" i="9"/>
  <c r="G81" i="9"/>
  <c r="Q81" i="9" s="1"/>
  <c r="I80" i="9"/>
  <c r="G80" i="9"/>
  <c r="Q80" i="9" s="1"/>
  <c r="I79" i="9"/>
  <c r="I78" i="9"/>
  <c r="I77" i="9"/>
  <c r="I76" i="9"/>
  <c r="G76" i="9"/>
  <c r="L76" i="9" s="1"/>
  <c r="Q76" i="9"/>
  <c r="I75" i="9"/>
  <c r="G75" i="9"/>
  <c r="I74" i="9"/>
  <c r="I73" i="9"/>
  <c r="I72" i="9"/>
  <c r="I71" i="9"/>
  <c r="I70" i="9"/>
  <c r="G70" i="9"/>
  <c r="I69" i="9"/>
  <c r="H69" i="9"/>
  <c r="G69" i="9"/>
  <c r="I68" i="9"/>
  <c r="G68" i="9"/>
  <c r="Q68" i="9" s="1"/>
  <c r="I67" i="9"/>
  <c r="I66" i="9"/>
  <c r="I65" i="9"/>
  <c r="G65" i="9"/>
  <c r="L65" i="9" s="1"/>
  <c r="I64" i="9"/>
  <c r="I63" i="9"/>
  <c r="H63" i="9"/>
  <c r="G63" i="9"/>
  <c r="I62" i="9"/>
  <c r="G62" i="9"/>
  <c r="P62" i="9" s="1"/>
  <c r="I61" i="9"/>
  <c r="G61" i="9"/>
  <c r="I60" i="9"/>
  <c r="H60" i="9"/>
  <c r="G60" i="9"/>
  <c r="L60" i="9" s="1"/>
  <c r="I59" i="9"/>
  <c r="I58" i="9"/>
  <c r="I57" i="9"/>
  <c r="H57" i="9"/>
  <c r="G57" i="9"/>
  <c r="I56" i="9"/>
  <c r="I55" i="9"/>
  <c r="I54" i="9"/>
  <c r="G54" i="9"/>
  <c r="S54" i="9" s="1"/>
  <c r="I53" i="9"/>
  <c r="G53" i="9"/>
  <c r="Q53" i="9" s="1"/>
  <c r="I52" i="9"/>
  <c r="G52" i="9"/>
  <c r="Q52" i="9" s="1"/>
  <c r="I51" i="9"/>
  <c r="I50" i="9"/>
  <c r="I49" i="9"/>
  <c r="G49" i="9"/>
  <c r="M49" i="9" s="1"/>
  <c r="I48" i="9"/>
  <c r="G48" i="9"/>
  <c r="M48" i="9" s="1"/>
  <c r="I46" i="9"/>
  <c r="I45" i="9"/>
  <c r="H45" i="9"/>
  <c r="I44" i="9"/>
  <c r="I43" i="9"/>
  <c r="G43" i="9"/>
  <c r="Q43" i="9" s="1"/>
  <c r="I41" i="9"/>
  <c r="H41" i="9"/>
  <c r="I40" i="9"/>
  <c r="G40" i="9"/>
  <c r="I39" i="9"/>
  <c r="G39" i="9"/>
  <c r="I38" i="9"/>
  <c r="H38" i="9"/>
  <c r="I37" i="9"/>
  <c r="H37" i="9"/>
  <c r="I35" i="9"/>
  <c r="H35" i="9"/>
  <c r="G35" i="9"/>
  <c r="V35" i="9" s="1"/>
  <c r="I34" i="9"/>
  <c r="H34" i="9"/>
  <c r="G34" i="9"/>
  <c r="I33" i="9"/>
  <c r="I32" i="9"/>
  <c r="H32" i="9"/>
  <c r="I31" i="9"/>
  <c r="I30" i="9"/>
  <c r="G30" i="9"/>
  <c r="M30" i="9" s="1"/>
  <c r="I28" i="9"/>
  <c r="I27" i="9"/>
  <c r="H27" i="9"/>
  <c r="G27" i="9"/>
  <c r="I26" i="9"/>
  <c r="H26" i="9"/>
  <c r="I25" i="9"/>
  <c r="H25" i="9"/>
  <c r="I24" i="9"/>
  <c r="H24" i="9"/>
  <c r="I23" i="9"/>
  <c r="H23" i="9"/>
  <c r="I22" i="9"/>
  <c r="G22" i="9"/>
  <c r="O22" i="9" s="1"/>
  <c r="I21" i="9"/>
  <c r="I20" i="9"/>
  <c r="H20" i="9"/>
  <c r="I19" i="9"/>
  <c r="I18" i="9"/>
  <c r="I17" i="9"/>
  <c r="I16" i="9"/>
  <c r="I15" i="9"/>
  <c r="G15" i="9"/>
  <c r="V15" i="9"/>
  <c r="I14" i="9"/>
  <c r="G14" i="9"/>
  <c r="Y14" i="9"/>
  <c r="AA13" i="9"/>
  <c r="E13" i="9"/>
  <c r="G13" i="9" s="1"/>
  <c r="I13" i="9"/>
  <c r="A7" i="9"/>
  <c r="T118" i="9"/>
  <c r="Q114" i="9"/>
  <c r="Q112" i="9"/>
  <c r="Q103" i="9"/>
  <c r="P45" i="9"/>
  <c r="T88" i="9"/>
  <c r="Y78" i="9"/>
  <c r="Q78" i="9"/>
  <c r="Y151" i="9"/>
  <c r="Y85" i="9"/>
  <c r="Q64" i="9"/>
  <c r="Q61" i="9"/>
  <c r="Y33" i="9"/>
  <c r="Y102" i="9"/>
  <c r="Y61" i="9"/>
  <c r="Y73" i="9"/>
  <c r="T69" i="9"/>
  <c r="S18" i="9"/>
  <c r="Q142" i="9"/>
  <c r="Q159" i="9"/>
  <c r="Q96" i="9"/>
  <c r="Q100" i="9"/>
  <c r="Q154" i="9"/>
  <c r="Q156" i="9"/>
  <c r="Q73" i="9"/>
  <c r="Q77" i="9"/>
  <c r="Q83" i="9"/>
  <c r="P104" i="9"/>
  <c r="P73" i="9"/>
  <c r="P77" i="9"/>
  <c r="P127" i="9"/>
  <c r="O106" i="9"/>
  <c r="O83" i="9"/>
  <c r="N182" i="9"/>
  <c r="M15" i="9"/>
  <c r="M75" i="9"/>
  <c r="M166" i="9"/>
  <c r="M174" i="9"/>
  <c r="L15" i="9"/>
  <c r="L34" i="9"/>
  <c r="L37" i="9"/>
  <c r="L83" i="9"/>
  <c r="L174" i="9"/>
  <c r="J81" i="9"/>
  <c r="A8" i="3"/>
  <c r="A7" i="4" s="1"/>
  <c r="B188" i="3"/>
  <c r="M181" i="3"/>
  <c r="M179" i="3"/>
  <c r="M177" i="3"/>
  <c r="M172" i="3"/>
  <c r="M171" i="3"/>
  <c r="M168" i="3"/>
  <c r="M161" i="3"/>
  <c r="M160" i="3"/>
  <c r="M159" i="3"/>
  <c r="M158" i="3"/>
  <c r="M157" i="3"/>
  <c r="M156" i="3"/>
  <c r="M153" i="3"/>
  <c r="M149" i="3"/>
  <c r="M148" i="3"/>
  <c r="M147" i="3"/>
  <c r="M146" i="3"/>
  <c r="M144" i="3"/>
  <c r="M143" i="3"/>
  <c r="M141" i="3"/>
  <c r="M139" i="3"/>
  <c r="M133" i="3"/>
  <c r="M129" i="3"/>
  <c r="M122" i="3"/>
  <c r="M121" i="3"/>
  <c r="M120" i="3"/>
  <c r="M114" i="3"/>
  <c r="M113" i="3"/>
  <c r="M108" i="3"/>
  <c r="M106" i="3"/>
  <c r="M105" i="3"/>
  <c r="M101" i="3"/>
  <c r="M97" i="3"/>
  <c r="M96" i="3"/>
  <c r="M95" i="3"/>
  <c r="M90" i="3"/>
  <c r="M85" i="3"/>
  <c r="M84" i="3"/>
  <c r="M80" i="3"/>
  <c r="M79" i="3"/>
  <c r="M78" i="3"/>
  <c r="M70" i="3"/>
  <c r="M69" i="3"/>
  <c r="M65" i="3"/>
  <c r="M64" i="3"/>
  <c r="M63" i="3"/>
  <c r="M60" i="3"/>
  <c r="M57" i="3"/>
  <c r="M56" i="3"/>
  <c r="M55" i="3"/>
  <c r="M53" i="3"/>
  <c r="M48" i="3"/>
  <c r="M46" i="3"/>
  <c r="M45" i="3"/>
  <c r="M34" i="3"/>
  <c r="M22" i="3"/>
  <c r="M20" i="3"/>
  <c r="M18" i="3"/>
  <c r="G181" i="3"/>
  <c r="G180" i="3"/>
  <c r="G179" i="3"/>
  <c r="G178" i="3"/>
  <c r="G176" i="3"/>
  <c r="G175" i="3"/>
  <c r="G174" i="3"/>
  <c r="G169" i="3"/>
  <c r="G167" i="3"/>
  <c r="G166" i="3"/>
  <c r="G165" i="3"/>
  <c r="G164" i="3"/>
  <c r="G163" i="3"/>
  <c r="G162" i="3"/>
  <c r="G160" i="3"/>
  <c r="G157" i="3"/>
  <c r="G156" i="3"/>
  <c r="G155" i="3"/>
  <c r="G154" i="3"/>
  <c r="G153" i="3"/>
  <c r="G152" i="3"/>
  <c r="G151" i="3"/>
  <c r="G150" i="3"/>
  <c r="G149" i="3"/>
  <c r="G146" i="3"/>
  <c r="G145" i="3"/>
  <c r="G143" i="3"/>
  <c r="G141" i="3"/>
  <c r="G138" i="3"/>
  <c r="G135" i="3"/>
  <c r="G134" i="3"/>
  <c r="G132" i="3"/>
  <c r="G131" i="3"/>
  <c r="G128" i="3"/>
  <c r="G127" i="3"/>
  <c r="G126" i="3"/>
  <c r="G119" i="3"/>
  <c r="G118" i="3"/>
  <c r="G117" i="3"/>
  <c r="G116" i="3"/>
  <c r="G115" i="3"/>
  <c r="G114" i="3"/>
  <c r="G113" i="3"/>
  <c r="G112" i="3"/>
  <c r="G110" i="3"/>
  <c r="G109" i="3"/>
  <c r="G108" i="3"/>
  <c r="G107" i="3"/>
  <c r="G105" i="3"/>
  <c r="G104" i="3"/>
  <c r="G103" i="3"/>
  <c r="G102" i="3"/>
  <c r="G101" i="3"/>
  <c r="G100" i="3"/>
  <c r="G99" i="3"/>
  <c r="G98" i="3"/>
  <c r="G97" i="3"/>
  <c r="G94" i="3"/>
  <c r="G93" i="3"/>
  <c r="G91" i="3"/>
  <c r="G90" i="3"/>
  <c r="G89" i="3"/>
  <c r="G88" i="3"/>
  <c r="G87" i="3"/>
  <c r="G86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5" i="3"/>
  <c r="G54" i="3"/>
  <c r="G53" i="3"/>
  <c r="G52" i="3"/>
  <c r="G51" i="3"/>
  <c r="G50" i="3"/>
  <c r="G49" i="3"/>
  <c r="G48" i="3"/>
  <c r="G47" i="3"/>
  <c r="G45" i="3"/>
  <c r="G44" i="3"/>
  <c r="G42" i="3"/>
  <c r="G41" i="3"/>
  <c r="G40" i="3"/>
  <c r="G39" i="3"/>
  <c r="G38" i="3"/>
  <c r="G36" i="3"/>
  <c r="G35" i="3"/>
  <c r="G34" i="3"/>
  <c r="G33" i="3"/>
  <c r="G31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K14" i="3"/>
  <c r="Z13" i="4" s="1"/>
  <c r="G14" i="3"/>
  <c r="C14" i="3"/>
  <c r="C13" i="4" s="1"/>
  <c r="B14" i="3"/>
  <c r="B13" i="4"/>
  <c r="A13" i="3"/>
  <c r="A12" i="4" s="1"/>
  <c r="A1" i="3"/>
  <c r="A1" i="4" s="1"/>
  <c r="A3" i="3"/>
  <c r="A3" i="4" s="1"/>
  <c r="A5" i="3"/>
  <c r="A2" i="3"/>
  <c r="B187" i="4"/>
  <c r="B186" i="4"/>
  <c r="B185" i="4"/>
  <c r="I134" i="4"/>
  <c r="E11" i="4"/>
  <c r="H57" i="4"/>
  <c r="AB170" i="4"/>
  <c r="Z170" i="4"/>
  <c r="AB160" i="4"/>
  <c r="Z160" i="4"/>
  <c r="AB158" i="4"/>
  <c r="Z158" i="4"/>
  <c r="AB157" i="4"/>
  <c r="Z157" i="4"/>
  <c r="AB143" i="4"/>
  <c r="AA143" i="4"/>
  <c r="L117" i="4"/>
  <c r="L116" i="4"/>
  <c r="Z115" i="4"/>
  <c r="I115" i="4"/>
  <c r="Z114" i="4"/>
  <c r="I114" i="4"/>
  <c r="I113" i="4"/>
  <c r="H113" i="4"/>
  <c r="O113" i="4"/>
  <c r="AB113" i="4"/>
  <c r="Z113" i="4"/>
  <c r="Y113" i="4"/>
  <c r="AB112" i="4"/>
  <c r="Y112" i="4"/>
  <c r="P112" i="4"/>
  <c r="I112" i="4"/>
  <c r="H112" i="4"/>
  <c r="Z111" i="4"/>
  <c r="R111" i="4"/>
  <c r="I111" i="4"/>
  <c r="H111" i="4"/>
  <c r="Y54" i="4"/>
  <c r="X39" i="4"/>
  <c r="I39" i="4"/>
  <c r="I26" i="4"/>
  <c r="H26" i="4"/>
  <c r="Z24" i="4"/>
  <c r="X24" i="4"/>
  <c r="P24" i="4"/>
  <c r="I24" i="4"/>
  <c r="H24" i="4"/>
  <c r="AB180" i="4"/>
  <c r="AA180" i="4"/>
  <c r="Z180" i="4"/>
  <c r="Z179" i="4"/>
  <c r="AB178" i="4"/>
  <c r="AA178" i="4"/>
  <c r="Z178" i="4"/>
  <c r="AB176" i="4"/>
  <c r="Z176" i="4"/>
  <c r="Z173" i="4"/>
  <c r="Z172" i="4"/>
  <c r="AB171" i="4"/>
  <c r="AB167" i="4"/>
  <c r="Z168" i="4"/>
  <c r="Z166" i="4"/>
  <c r="Z165" i="4"/>
  <c r="Z163" i="4"/>
  <c r="AB159" i="4"/>
  <c r="AB156" i="4"/>
  <c r="Z156" i="4"/>
  <c r="AB155" i="4"/>
  <c r="Z155" i="4"/>
  <c r="AB152" i="4"/>
  <c r="Z152" i="4"/>
  <c r="Z151" i="4"/>
  <c r="Z150" i="4"/>
  <c r="Z149" i="4"/>
  <c r="AB148" i="4"/>
  <c r="Z148" i="4"/>
  <c r="AB147" i="4"/>
  <c r="AB146" i="4"/>
  <c r="Z146" i="4"/>
  <c r="AB145" i="4"/>
  <c r="Z145" i="4"/>
  <c r="Z144" i="4"/>
  <c r="AB142" i="4"/>
  <c r="Z142" i="4"/>
  <c r="AB140" i="4"/>
  <c r="AB138" i="4"/>
  <c r="Z138" i="4"/>
  <c r="Z137" i="4"/>
  <c r="Z134" i="4"/>
  <c r="Z133" i="4"/>
  <c r="AB132" i="4"/>
  <c r="Z131" i="4"/>
  <c r="Z130" i="4"/>
  <c r="AB128" i="4"/>
  <c r="Z127" i="4"/>
  <c r="AB121" i="4"/>
  <c r="Z121" i="4"/>
  <c r="AB120" i="4"/>
  <c r="AB119" i="4"/>
  <c r="Z119" i="4"/>
  <c r="Z116" i="4"/>
  <c r="Z109" i="4"/>
  <c r="Z108" i="4"/>
  <c r="AB107" i="4"/>
  <c r="Z106" i="4"/>
  <c r="AB105" i="4"/>
  <c r="Z105" i="4"/>
  <c r="AB104" i="4"/>
  <c r="Z104" i="4"/>
  <c r="Z102" i="4"/>
  <c r="Z101" i="4"/>
  <c r="AB100" i="4"/>
  <c r="Z100" i="4"/>
  <c r="Z98" i="4"/>
  <c r="AB96" i="4"/>
  <c r="Z96" i="4"/>
  <c r="AB95" i="4"/>
  <c r="Z95" i="4"/>
  <c r="AB94" i="4"/>
  <c r="Z92" i="4"/>
  <c r="AB89" i="4"/>
  <c r="Z89" i="4"/>
  <c r="Z88" i="4"/>
  <c r="Z87" i="4"/>
  <c r="AB84" i="4"/>
  <c r="Z84" i="4"/>
  <c r="AB83" i="4"/>
  <c r="Z83" i="4"/>
  <c r="Z81" i="4"/>
  <c r="Z80" i="4"/>
  <c r="AB79" i="4"/>
  <c r="Z79" i="4"/>
  <c r="AB78" i="4"/>
  <c r="Z78" i="4"/>
  <c r="AB77" i="4"/>
  <c r="Z77" i="4"/>
  <c r="Z75" i="4"/>
  <c r="Z73" i="4"/>
  <c r="Z72" i="4"/>
  <c r="Z70" i="4"/>
  <c r="AB69" i="4"/>
  <c r="AB68" i="4"/>
  <c r="Z67" i="4"/>
  <c r="Z65" i="4"/>
  <c r="Z64" i="4"/>
  <c r="AB63" i="4"/>
  <c r="Z63" i="4"/>
  <c r="AB62" i="4"/>
  <c r="Z61" i="4"/>
  <c r="Z60" i="4"/>
  <c r="AB59" i="4"/>
  <c r="Z59" i="4"/>
  <c r="Z58" i="4"/>
  <c r="Z57" i="4"/>
  <c r="Z56" i="4"/>
  <c r="AB55" i="4"/>
  <c r="AB54" i="4"/>
  <c r="AA54" i="4"/>
  <c r="Z54" i="4"/>
  <c r="Z53" i="4"/>
  <c r="AB52" i="4"/>
  <c r="Z51" i="4"/>
  <c r="Z50" i="4"/>
  <c r="Z49" i="4"/>
  <c r="Z48" i="4"/>
  <c r="AB47" i="4"/>
  <c r="AA47" i="4"/>
  <c r="Z47" i="4"/>
  <c r="AB45" i="4"/>
  <c r="Z45" i="4"/>
  <c r="AB44" i="4"/>
  <c r="Z44" i="4"/>
  <c r="Z43" i="4"/>
  <c r="Z40" i="4"/>
  <c r="Z38" i="4"/>
  <c r="Z35" i="4"/>
  <c r="Z34" i="4"/>
  <c r="AB33" i="4"/>
  <c r="AA33" i="4"/>
  <c r="Z32" i="4"/>
  <c r="Z31" i="4"/>
  <c r="Z30" i="4"/>
  <c r="Z28" i="4"/>
  <c r="Z25" i="4"/>
  <c r="Z23" i="4"/>
  <c r="AB21" i="4"/>
  <c r="AA21" i="4"/>
  <c r="AB19" i="4"/>
  <c r="AA19" i="4"/>
  <c r="Z19" i="4"/>
  <c r="Z18" i="4"/>
  <c r="AB17" i="4"/>
  <c r="AA17" i="4"/>
  <c r="Z15" i="4"/>
  <c r="Z14" i="4"/>
  <c r="I180" i="4"/>
  <c r="H180" i="4"/>
  <c r="I179" i="4"/>
  <c r="H179" i="4"/>
  <c r="I178" i="4"/>
  <c r="H178" i="4"/>
  <c r="I177" i="4"/>
  <c r="H177" i="4"/>
  <c r="I175" i="4"/>
  <c r="H175" i="4"/>
  <c r="I174" i="4"/>
  <c r="H174" i="4"/>
  <c r="I173" i="4"/>
  <c r="H173" i="4"/>
  <c r="I168" i="4"/>
  <c r="H168" i="4"/>
  <c r="I166" i="4"/>
  <c r="H166" i="4"/>
  <c r="I165" i="4"/>
  <c r="H165" i="4"/>
  <c r="I164" i="4"/>
  <c r="H164" i="4"/>
  <c r="I163" i="4"/>
  <c r="H163" i="4"/>
  <c r="I162" i="4"/>
  <c r="H162" i="4"/>
  <c r="I161" i="4"/>
  <c r="I159" i="4"/>
  <c r="H159" i="4"/>
  <c r="I156" i="4"/>
  <c r="H156" i="4"/>
  <c r="I155" i="4"/>
  <c r="H155" i="4"/>
  <c r="I154" i="4"/>
  <c r="I153" i="4"/>
  <c r="I152" i="4"/>
  <c r="H152" i="4"/>
  <c r="I151" i="4"/>
  <c r="H151" i="4"/>
  <c r="I150" i="4"/>
  <c r="H150" i="4"/>
  <c r="I149" i="4"/>
  <c r="H149" i="4"/>
  <c r="I148" i="4"/>
  <c r="H148" i="4"/>
  <c r="I145" i="4"/>
  <c r="I144" i="4"/>
  <c r="H144" i="4"/>
  <c r="I142" i="4"/>
  <c r="H142" i="4"/>
  <c r="I140" i="4"/>
  <c r="H140" i="4"/>
  <c r="I137" i="4"/>
  <c r="I133" i="4"/>
  <c r="I131" i="4"/>
  <c r="I130" i="4"/>
  <c r="I127" i="4"/>
  <c r="I126" i="4"/>
  <c r="H126" i="4"/>
  <c r="I125" i="4"/>
  <c r="H125" i="4"/>
  <c r="I121" i="4"/>
  <c r="I118" i="4"/>
  <c r="I117" i="4"/>
  <c r="I116" i="4"/>
  <c r="I109" i="4"/>
  <c r="I108" i="4"/>
  <c r="I107" i="4"/>
  <c r="H107" i="4"/>
  <c r="I106" i="4"/>
  <c r="I104" i="4"/>
  <c r="H104" i="4"/>
  <c r="I103" i="4"/>
  <c r="H103" i="4"/>
  <c r="I102" i="4"/>
  <c r="I101" i="4"/>
  <c r="I100" i="4"/>
  <c r="H100" i="4"/>
  <c r="I99" i="4"/>
  <c r="H99" i="4"/>
  <c r="I98" i="4"/>
  <c r="H98" i="4"/>
  <c r="I97" i="4"/>
  <c r="I96" i="4"/>
  <c r="H96" i="4"/>
  <c r="I93" i="4"/>
  <c r="H93" i="4"/>
  <c r="I92" i="4"/>
  <c r="I90" i="4"/>
  <c r="I88" i="4"/>
  <c r="I87" i="4"/>
  <c r="I86" i="4"/>
  <c r="I85" i="4"/>
  <c r="I83" i="4"/>
  <c r="H83" i="4"/>
  <c r="I82" i="4"/>
  <c r="I81" i="4"/>
  <c r="I80" i="4"/>
  <c r="I79" i="4"/>
  <c r="I78" i="4"/>
  <c r="H78" i="4"/>
  <c r="I77" i="4"/>
  <c r="H77" i="4"/>
  <c r="I76" i="4"/>
  <c r="I75" i="4"/>
  <c r="I74" i="4"/>
  <c r="I73" i="4"/>
  <c r="I72" i="4"/>
  <c r="I71" i="4"/>
  <c r="I70" i="4"/>
  <c r="I69" i="4"/>
  <c r="H69" i="4"/>
  <c r="I68" i="4"/>
  <c r="I67" i="4"/>
  <c r="I66" i="4"/>
  <c r="I65" i="4"/>
  <c r="I64" i="4"/>
  <c r="I63" i="4"/>
  <c r="H63" i="4"/>
  <c r="I62" i="4"/>
  <c r="I61" i="4"/>
  <c r="I60" i="4"/>
  <c r="H60" i="4"/>
  <c r="I59" i="4"/>
  <c r="I58" i="4"/>
  <c r="I57" i="4"/>
  <c r="I56" i="4"/>
  <c r="I55" i="4"/>
  <c r="I54" i="4"/>
  <c r="I53" i="4"/>
  <c r="I52" i="4"/>
  <c r="I51" i="4"/>
  <c r="I50" i="4"/>
  <c r="I49" i="4"/>
  <c r="I48" i="4"/>
  <c r="I46" i="4"/>
  <c r="I45" i="4"/>
  <c r="H45" i="4"/>
  <c r="I44" i="4"/>
  <c r="I43" i="4"/>
  <c r="I41" i="4"/>
  <c r="H41" i="4"/>
  <c r="I40" i="4"/>
  <c r="I38" i="4"/>
  <c r="H38" i="4"/>
  <c r="I37" i="4"/>
  <c r="H37" i="4"/>
  <c r="I35" i="4"/>
  <c r="H35" i="4"/>
  <c r="I34" i="4"/>
  <c r="H34" i="4"/>
  <c r="I33" i="4"/>
  <c r="I32" i="4"/>
  <c r="H32" i="4"/>
  <c r="I31" i="4"/>
  <c r="I30" i="4"/>
  <c r="I28" i="4"/>
  <c r="I25" i="4"/>
  <c r="H25" i="4"/>
  <c r="I23" i="4"/>
  <c r="H23" i="4"/>
  <c r="I22" i="4"/>
  <c r="I21" i="4"/>
  <c r="I20" i="4"/>
  <c r="H20" i="4"/>
  <c r="I19" i="4"/>
  <c r="I18" i="4"/>
  <c r="I17" i="4"/>
  <c r="I16" i="4"/>
  <c r="I15" i="4"/>
  <c r="I14" i="4"/>
  <c r="I13" i="4"/>
  <c r="K88" i="4"/>
  <c r="P88" i="4"/>
  <c r="J58" i="4"/>
  <c r="N31" i="4"/>
  <c r="R32" i="4"/>
  <c r="Y120" i="4"/>
  <c r="A191" i="4"/>
  <c r="S22" i="4"/>
  <c r="N22" i="4"/>
  <c r="K22" i="4"/>
  <c r="E13" i="4"/>
  <c r="G13" i="4" s="1"/>
  <c r="P61" i="4"/>
  <c r="Y17" i="4"/>
  <c r="Y19" i="4"/>
  <c r="Y33" i="4"/>
  <c r="Y44" i="4"/>
  <c r="Y95" i="4"/>
  <c r="Y45" i="4"/>
  <c r="Y96" i="4"/>
  <c r="Y47" i="4"/>
  <c r="Y55" i="4"/>
  <c r="Y59" i="4"/>
  <c r="Y104" i="4"/>
  <c r="Y68" i="4"/>
  <c r="Y69" i="4"/>
  <c r="Y107" i="4"/>
  <c r="Y119" i="4"/>
  <c r="Y132" i="4"/>
  <c r="Y77" i="4"/>
  <c r="Y78" i="4"/>
  <c r="Y79" i="4"/>
  <c r="Y83" i="4"/>
  <c r="Y84" i="4"/>
  <c r="Y89" i="4"/>
  <c r="X14" i="4"/>
  <c r="X33" i="4"/>
  <c r="X61" i="4"/>
  <c r="U15" i="4"/>
  <c r="S69" i="4"/>
  <c r="S74" i="4"/>
  <c r="R18" i="4"/>
  <c r="R59" i="4"/>
  <c r="R54" i="4"/>
  <c r="P38" i="4"/>
  <c r="P53" i="4"/>
  <c r="P55" i="4"/>
  <c r="P99" i="4"/>
  <c r="P100" i="4"/>
  <c r="P104" i="4"/>
  <c r="P68" i="4"/>
  <c r="P109" i="4"/>
  <c r="P73" i="4"/>
  <c r="P76" i="4"/>
  <c r="P77" i="4"/>
  <c r="P82" i="4"/>
  <c r="P83" i="4"/>
  <c r="O19" i="4"/>
  <c r="O38" i="4"/>
  <c r="O53" i="4"/>
  <c r="O58" i="4"/>
  <c r="O104" i="4"/>
  <c r="O109" i="4"/>
  <c r="O73" i="4"/>
  <c r="O77" i="4"/>
  <c r="N106" i="4"/>
  <c r="N83" i="4"/>
  <c r="M182" i="4"/>
  <c r="L30" i="4"/>
  <c r="L31" i="4"/>
  <c r="L48" i="4"/>
  <c r="L49" i="4"/>
  <c r="L108" i="4"/>
  <c r="L75" i="4"/>
  <c r="L76" i="4"/>
  <c r="L82" i="4"/>
  <c r="L88" i="4"/>
  <c r="L90" i="4"/>
  <c r="K14" i="4"/>
  <c r="K37" i="4"/>
  <c r="K65" i="4"/>
  <c r="K108" i="4"/>
  <c r="K74" i="4"/>
  <c r="K76" i="4"/>
  <c r="K83" i="4"/>
  <c r="A5" i="4"/>
  <c r="B191" i="4"/>
  <c r="B190" i="4"/>
  <c r="B188" i="4"/>
  <c r="A2" i="4"/>
  <c r="A2" i="10"/>
  <c r="A2" i="11" s="1"/>
  <c r="A1" i="10"/>
  <c r="A1" i="11"/>
  <c r="A8" i="10"/>
  <c r="A7" i="11" s="1"/>
  <c r="A5" i="10"/>
  <c r="A5" i="11" s="1"/>
  <c r="B189" i="10"/>
  <c r="B188" i="10"/>
  <c r="B187" i="10"/>
  <c r="B186" i="10"/>
  <c r="A93" i="10"/>
  <c r="A91" i="11" s="1"/>
  <c r="A44" i="10"/>
  <c r="A42" i="11" s="1"/>
  <c r="C15" i="10"/>
  <c r="B15" i="10"/>
  <c r="B13" i="11" s="1"/>
  <c r="A14" i="10"/>
  <c r="A12" i="11" s="1"/>
  <c r="T74" i="11"/>
  <c r="L74" i="11"/>
  <c r="X103" i="11"/>
  <c r="K26" i="11"/>
  <c r="K182" i="11" s="1"/>
  <c r="AA175" i="11"/>
  <c r="AC180" i="11"/>
  <c r="AB180" i="11"/>
  <c r="AC178" i="11"/>
  <c r="AB178" i="11"/>
  <c r="AC176" i="11"/>
  <c r="AC171" i="11"/>
  <c r="AC170" i="11"/>
  <c r="AC167" i="11"/>
  <c r="AC160" i="11"/>
  <c r="AC159" i="11"/>
  <c r="AC158" i="11"/>
  <c r="AC157" i="11"/>
  <c r="AC156" i="11"/>
  <c r="AC155" i="11"/>
  <c r="AC152" i="11"/>
  <c r="AC148" i="11"/>
  <c r="AC147" i="11"/>
  <c r="AC146" i="11"/>
  <c r="AC145" i="11"/>
  <c r="AC143" i="11"/>
  <c r="AB143" i="11"/>
  <c r="AC142" i="11"/>
  <c r="AC140" i="11"/>
  <c r="AC138" i="11"/>
  <c r="AB138" i="11"/>
  <c r="AC132" i="11"/>
  <c r="AC128" i="11"/>
  <c r="AC121" i="11"/>
  <c r="AC120" i="11"/>
  <c r="AC119" i="11"/>
  <c r="AC113" i="11"/>
  <c r="AC112" i="11"/>
  <c r="AC107" i="11"/>
  <c r="AC105" i="11"/>
  <c r="AC104" i="11"/>
  <c r="AC100" i="11"/>
  <c r="AC96" i="11"/>
  <c r="AC95" i="11"/>
  <c r="AC94" i="11"/>
  <c r="AC89" i="11"/>
  <c r="AC84" i="11"/>
  <c r="AC83" i="11"/>
  <c r="AC79" i="11"/>
  <c r="AC78" i="11"/>
  <c r="AC77" i="11"/>
  <c r="AC69" i="11"/>
  <c r="AC68" i="11"/>
  <c r="AC63" i="11"/>
  <c r="AC62" i="11"/>
  <c r="AC59" i="11"/>
  <c r="AC55" i="11"/>
  <c r="AC54" i="11"/>
  <c r="AC52" i="11"/>
  <c r="AC47" i="11"/>
  <c r="AB47" i="11"/>
  <c r="AC45" i="11"/>
  <c r="AC44" i="11"/>
  <c r="AC33" i="11"/>
  <c r="AB33" i="11"/>
  <c r="AC21" i="11"/>
  <c r="AB21" i="11"/>
  <c r="AC19" i="11"/>
  <c r="AB19" i="11"/>
  <c r="AC17" i="11"/>
  <c r="AB17" i="11"/>
  <c r="AC15" i="11"/>
  <c r="L67" i="11"/>
  <c r="L66" i="11"/>
  <c r="O44" i="11"/>
  <c r="Q37" i="11"/>
  <c r="AA180" i="11"/>
  <c r="AA179" i="11"/>
  <c r="AA178" i="11"/>
  <c r="AA177" i="11"/>
  <c r="AA176" i="11"/>
  <c r="AA174" i="11"/>
  <c r="AA173" i="11"/>
  <c r="AA171" i="11"/>
  <c r="AA170" i="11"/>
  <c r="AA168" i="11"/>
  <c r="AA167" i="11"/>
  <c r="AA166" i="11"/>
  <c r="AA165" i="11"/>
  <c r="AA164" i="11"/>
  <c r="AA163" i="11"/>
  <c r="AA162" i="11"/>
  <c r="AA161" i="11"/>
  <c r="AA160" i="11"/>
  <c r="AA159" i="11"/>
  <c r="AA158" i="11"/>
  <c r="AA157" i="11"/>
  <c r="AA156" i="11"/>
  <c r="AA155" i="11"/>
  <c r="AA154" i="11"/>
  <c r="AA153" i="11"/>
  <c r="AA152" i="11"/>
  <c r="AA151" i="11"/>
  <c r="AA150" i="11"/>
  <c r="AA149" i="11"/>
  <c r="AA148" i="11"/>
  <c r="AA147" i="11"/>
  <c r="AA146" i="11"/>
  <c r="AA145" i="11"/>
  <c r="AA144" i="11"/>
  <c r="AA143" i="11"/>
  <c r="AA142" i="11"/>
  <c r="AA140" i="11"/>
  <c r="AA138" i="11"/>
  <c r="AA137" i="11"/>
  <c r="AA134" i="11"/>
  <c r="AA133" i="11"/>
  <c r="AA132" i="11"/>
  <c r="AA131" i="11"/>
  <c r="AA130" i="11"/>
  <c r="AA128" i="11"/>
  <c r="AA127" i="11"/>
  <c r="AA126" i="11"/>
  <c r="AA125" i="11"/>
  <c r="AA121" i="11"/>
  <c r="AA120" i="11"/>
  <c r="AA119" i="11"/>
  <c r="AA118" i="11"/>
  <c r="AA117" i="11"/>
  <c r="AA116" i="11"/>
  <c r="AA115" i="11"/>
  <c r="AA114" i="11"/>
  <c r="AA113" i="11"/>
  <c r="AA112" i="11"/>
  <c r="AA111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0" i="11"/>
  <c r="AA89" i="11"/>
  <c r="AA88" i="11"/>
  <c r="AA87" i="11"/>
  <c r="AA86" i="11"/>
  <c r="AA85" i="11"/>
  <c r="AA84" i="11"/>
  <c r="AA83" i="11"/>
  <c r="AA82" i="11"/>
  <c r="AA81" i="11"/>
  <c r="AA80" i="11"/>
  <c r="AA79" i="11"/>
  <c r="AA78" i="11"/>
  <c r="AA77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1" i="11"/>
  <c r="AA40" i="11"/>
  <c r="AA39" i="11"/>
  <c r="AA38" i="11"/>
  <c r="AA37" i="11"/>
  <c r="AA35" i="11"/>
  <c r="AA34" i="11"/>
  <c r="AA33" i="11"/>
  <c r="AA32" i="11"/>
  <c r="AA31" i="11"/>
  <c r="AA30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H15" i="11"/>
  <c r="C13" i="11"/>
  <c r="S115" i="11"/>
  <c r="S72" i="11"/>
  <c r="O31" i="11"/>
  <c r="M31" i="11"/>
  <c r="Q130" i="11"/>
  <c r="T118" i="11"/>
  <c r="M118" i="11"/>
  <c r="Y117" i="11"/>
  <c r="Y116" i="11"/>
  <c r="M117" i="11"/>
  <c r="M116" i="11"/>
  <c r="Q115" i="11"/>
  <c r="M115" i="11"/>
  <c r="Q114" i="11"/>
  <c r="P113" i="11"/>
  <c r="Q112" i="11"/>
  <c r="Q103" i="11"/>
  <c r="M56" i="11"/>
  <c r="P45" i="11"/>
  <c r="Y24" i="11"/>
  <c r="Q24" i="11"/>
  <c r="P24" i="11"/>
  <c r="Y88" i="11"/>
  <c r="Q88" i="11"/>
  <c r="Y78" i="11"/>
  <c r="Q78" i="11"/>
  <c r="S32" i="11"/>
  <c r="M32" i="11"/>
  <c r="Q97" i="11"/>
  <c r="Q144" i="11"/>
  <c r="Y151" i="11"/>
  <c r="L151" i="11"/>
  <c r="Q165" i="11"/>
  <c r="Q93" i="11"/>
  <c r="P98" i="11"/>
  <c r="Q64" i="11"/>
  <c r="Q61" i="11"/>
  <c r="W173" i="11"/>
  <c r="T46" i="11"/>
  <c r="S54" i="11"/>
  <c r="S161" i="11"/>
  <c r="S140" i="11"/>
  <c r="R178" i="11"/>
  <c r="R182" i="11"/>
  <c r="Q38" i="11"/>
  <c r="Q142" i="11"/>
  <c r="Q159" i="11"/>
  <c r="Q96" i="11"/>
  <c r="Q46" i="11"/>
  <c r="Q145" i="11"/>
  <c r="Q53" i="11"/>
  <c r="Q148" i="11"/>
  <c r="Q100" i="11"/>
  <c r="Q66" i="11"/>
  <c r="Q67" i="11"/>
  <c r="Q68" i="11"/>
  <c r="Q150" i="11"/>
  <c r="Q107" i="11"/>
  <c r="Q155" i="11"/>
  <c r="Q162" i="11"/>
  <c r="Q133" i="11"/>
  <c r="Q77" i="11"/>
  <c r="Q79" i="11"/>
  <c r="Q80" i="11"/>
  <c r="Q81" i="11"/>
  <c r="Q82" i="11"/>
  <c r="Q83" i="11"/>
  <c r="Q127" i="11"/>
  <c r="Q174" i="11"/>
  <c r="Q175" i="11"/>
  <c r="Q177" i="11"/>
  <c r="Q180" i="11"/>
  <c r="P19" i="11"/>
  <c r="P38" i="11"/>
  <c r="P159" i="11"/>
  <c r="P53" i="11"/>
  <c r="P62" i="11"/>
  <c r="P150" i="11"/>
  <c r="P153" i="11"/>
  <c r="P162" i="11"/>
  <c r="P163" i="11"/>
  <c r="P133" i="11"/>
  <c r="P137" i="11"/>
  <c r="P77" i="11"/>
  <c r="P79" i="11"/>
  <c r="P80" i="11"/>
  <c r="P127" i="11"/>
  <c r="P175" i="11"/>
  <c r="O106" i="11"/>
  <c r="O140" i="11"/>
  <c r="O83" i="11"/>
  <c r="N182" i="11"/>
  <c r="M30" i="11"/>
  <c r="M48" i="11"/>
  <c r="M49" i="11"/>
  <c r="M50" i="11"/>
  <c r="M149" i="11"/>
  <c r="M108" i="11"/>
  <c r="M153" i="11"/>
  <c r="M154" i="11"/>
  <c r="M76" i="11"/>
  <c r="M166" i="11"/>
  <c r="M79" i="11"/>
  <c r="M80" i="11"/>
  <c r="M82" i="11"/>
  <c r="M174" i="11"/>
  <c r="M175" i="11"/>
  <c r="L14" i="11"/>
  <c r="L37" i="11"/>
  <c r="L65" i="11"/>
  <c r="L150" i="11"/>
  <c r="L108" i="11"/>
  <c r="L153" i="11"/>
  <c r="L133" i="11"/>
  <c r="L134" i="11"/>
  <c r="L83" i="11"/>
  <c r="L174" i="11"/>
  <c r="L175" i="11"/>
  <c r="J81" i="11"/>
  <c r="F7" i="13"/>
  <c r="F8" i="13"/>
  <c r="F9" i="13"/>
  <c r="F10" i="13"/>
  <c r="F11" i="13"/>
  <c r="F12" i="13"/>
  <c r="F13" i="13"/>
  <c r="F14" i="13"/>
  <c r="F15" i="13"/>
  <c r="F16" i="13"/>
  <c r="F17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W122" i="2"/>
  <c r="R122" i="2"/>
  <c r="P122" i="2"/>
  <c r="O153" i="4"/>
  <c r="K153" i="4"/>
  <c r="L153" i="4"/>
  <c r="P162" i="4"/>
  <c r="O162" i="4"/>
  <c r="O175" i="4"/>
  <c r="K175" i="4"/>
  <c r="V179" i="4"/>
  <c r="K179" i="4"/>
  <c r="X122" i="9"/>
  <c r="Q122" i="9"/>
  <c r="L14" i="9"/>
  <c r="M31" i="9"/>
  <c r="O123" i="9"/>
  <c r="W124" i="2"/>
  <c r="P124" i="2"/>
  <c r="P133" i="4"/>
  <c r="K133" i="4"/>
  <c r="P154" i="4"/>
  <c r="L154" i="4"/>
  <c r="L174" i="4"/>
  <c r="N123" i="4"/>
  <c r="P133" i="2"/>
  <c r="O133" i="2"/>
  <c r="K133" i="2"/>
  <c r="X86" i="2"/>
  <c r="L86" i="2"/>
  <c r="J58" i="2"/>
  <c r="O58" i="2"/>
  <c r="L29" i="2"/>
  <c r="L116" i="2"/>
  <c r="R124" i="4"/>
  <c r="P124" i="4"/>
  <c r="W124" i="4"/>
  <c r="P123" i="4"/>
  <c r="R123" i="4"/>
  <c r="M79" i="9"/>
  <c r="M76" i="9"/>
  <c r="P109" i="9"/>
  <c r="L110" i="9"/>
  <c r="G143" i="4"/>
  <c r="G140" i="4"/>
  <c r="N140" i="4" s="1"/>
  <c r="G142" i="4"/>
  <c r="P142" i="4" s="1"/>
  <c r="G152" i="4"/>
  <c r="P152" i="4"/>
  <c r="G155" i="4"/>
  <c r="P155" i="4"/>
  <c r="G156" i="4"/>
  <c r="P156" i="4" s="1"/>
  <c r="L76" i="2"/>
  <c r="P76" i="2"/>
  <c r="K76" i="2"/>
  <c r="P53" i="2"/>
  <c r="O53" i="2"/>
  <c r="R111" i="2"/>
  <c r="P111" i="2"/>
  <c r="P80" i="2"/>
  <c r="L80" i="2"/>
  <c r="S80" i="2"/>
  <c r="O80" i="2"/>
  <c r="S18" i="2"/>
  <c r="R18" i="2"/>
  <c r="P81" i="2"/>
  <c r="R168" i="2"/>
  <c r="O168" i="2"/>
  <c r="P115" i="2"/>
  <c r="L115" i="2"/>
  <c r="R115" i="2"/>
  <c r="R13" i="2"/>
  <c r="P114" i="2"/>
  <c r="O114" i="2"/>
  <c r="S114" i="2"/>
  <c r="K179" i="2"/>
  <c r="P151" i="2"/>
  <c r="X151" i="2"/>
  <c r="K151" i="2"/>
  <c r="X74" i="2"/>
  <c r="O24" i="2"/>
  <c r="P24" i="2"/>
  <c r="L51" i="2" l="1"/>
  <c r="R51" i="2"/>
  <c r="K153" i="2"/>
  <c r="O153" i="2"/>
  <c r="L153" i="2"/>
  <c r="P150" i="2"/>
  <c r="O150" i="2"/>
  <c r="K150" i="2"/>
  <c r="M82" i="9"/>
  <c r="P168" i="9"/>
  <c r="K74" i="2"/>
  <c r="S46" i="2"/>
  <c r="S118" i="4"/>
  <c r="G33" i="11"/>
  <c r="Y33" i="11" s="1"/>
  <c r="Z33" i="11"/>
  <c r="W179" i="9"/>
  <c r="W182" i="9" s="1"/>
  <c r="L179" i="9"/>
  <c r="K14" i="2"/>
  <c r="X88" i="4"/>
  <c r="S88" i="4"/>
  <c r="G175" i="9"/>
  <c r="P175" i="9" s="1"/>
  <c r="Z175" i="9"/>
  <c r="Z140" i="9"/>
  <c r="G140" i="9"/>
  <c r="S140" i="9" s="1"/>
  <c r="Z47" i="9"/>
  <c r="G47" i="9"/>
  <c r="S47" i="9" s="1"/>
  <c r="M29" i="9"/>
  <c r="S29" i="9"/>
  <c r="Z21" i="9"/>
  <c r="G21" i="9"/>
  <c r="T21" i="9" s="1"/>
  <c r="J182" i="2"/>
  <c r="P127" i="2"/>
  <c r="L88" i="11"/>
  <c r="X25" i="9"/>
  <c r="Y148" i="4"/>
  <c r="G148" i="4"/>
  <c r="P148" i="4" s="1"/>
  <c r="M88" i="11"/>
  <c r="P162" i="2"/>
  <c r="Q151" i="9"/>
  <c r="L151" i="9"/>
  <c r="N140" i="2"/>
  <c r="O159" i="2"/>
  <c r="X61" i="2"/>
  <c r="P61" i="2"/>
  <c r="Y63" i="2"/>
  <c r="G63" i="2"/>
  <c r="Y47" i="2"/>
  <c r="G47" i="2"/>
  <c r="R47" i="2" s="1"/>
  <c r="Q150" i="9"/>
  <c r="P150" i="9"/>
  <c r="P34" i="2"/>
  <c r="U34" i="2"/>
  <c r="K34" i="2"/>
  <c r="T88" i="11"/>
  <c r="Y25" i="9"/>
  <c r="O70" i="2"/>
  <c r="K174" i="4"/>
  <c r="Q109" i="11"/>
  <c r="Y63" i="4"/>
  <c r="Q88" i="9"/>
  <c r="R140" i="4"/>
  <c r="O90" i="2"/>
  <c r="R70" i="2"/>
  <c r="P56" i="2"/>
  <c r="O85" i="4"/>
  <c r="P53" i="9"/>
  <c r="L133" i="9"/>
  <c r="P133" i="9"/>
  <c r="Q133" i="9"/>
  <c r="S16" i="9"/>
  <c r="A4" i="10"/>
  <c r="A4" i="11" s="1"/>
  <c r="A4" i="9"/>
  <c r="S37" i="9"/>
  <c r="Q37" i="9"/>
  <c r="O121" i="4"/>
  <c r="S17" i="2"/>
  <c r="V182" i="2"/>
  <c r="P59" i="4"/>
  <c r="J59" i="4"/>
  <c r="Y104" i="2"/>
  <c r="G104" i="2"/>
  <c r="Y62" i="2"/>
  <c r="G62" i="2"/>
  <c r="O62" i="2" s="1"/>
  <c r="G178" i="11"/>
  <c r="Z178" i="11"/>
  <c r="X182" i="9"/>
  <c r="S18" i="11"/>
  <c r="M153" i="9"/>
  <c r="L153" i="9"/>
  <c r="W103" i="2"/>
  <c r="L90" i="2"/>
  <c r="L44" i="2"/>
  <c r="R90" i="2"/>
  <c r="P162" i="9"/>
  <c r="F47" i="13"/>
  <c r="Y121" i="4"/>
  <c r="S85" i="4"/>
  <c r="P43" i="9"/>
  <c r="Q56" i="9"/>
  <c r="P114" i="9"/>
  <c r="T114" i="9"/>
  <c r="P121" i="4"/>
  <c r="X33" i="2"/>
  <c r="R51" i="4"/>
  <c r="L51" i="4"/>
  <c r="R37" i="4"/>
  <c r="P37" i="4"/>
  <c r="O29" i="4"/>
  <c r="W29" i="4"/>
  <c r="L29" i="4"/>
  <c r="Z175" i="11"/>
  <c r="G175" i="11"/>
  <c r="K87" i="2"/>
  <c r="Z17" i="11"/>
  <c r="G17" i="11"/>
  <c r="S89" i="9"/>
  <c r="J59" i="2"/>
  <c r="Y178" i="4"/>
  <c r="G178" i="4"/>
  <c r="Q178" i="4" s="1"/>
  <c r="Q182" i="4" s="1"/>
  <c r="Z145" i="11"/>
  <c r="P123" i="2"/>
  <c r="G121" i="11"/>
  <c r="Z121" i="11"/>
  <c r="Y142" i="2"/>
  <c r="Y175" i="2"/>
  <c r="Z152" i="11"/>
  <c r="G140" i="11"/>
  <c r="G104" i="11"/>
  <c r="Q104" i="11" s="1"/>
  <c r="Z55" i="11"/>
  <c r="G22" i="11"/>
  <c r="L56" i="4"/>
  <c r="P56" i="4"/>
  <c r="S90" i="9"/>
  <c r="Y90" i="9"/>
  <c r="M90" i="9"/>
  <c r="P90" i="9"/>
  <c r="S13" i="9"/>
  <c r="M13" i="9"/>
  <c r="L118" i="2"/>
  <c r="S118" i="2"/>
  <c r="P88" i="2"/>
  <c r="O88" i="2"/>
  <c r="X25" i="11"/>
  <c r="M80" i="9"/>
  <c r="P80" i="9"/>
  <c r="Q59" i="9"/>
  <c r="O31" i="2"/>
  <c r="N31" i="2"/>
  <c r="L31" i="2"/>
  <c r="L182" i="2" s="1"/>
  <c r="P174" i="2"/>
  <c r="G21" i="4"/>
  <c r="S21" i="4" s="1"/>
  <c r="Y74" i="9"/>
  <c r="L74" i="9"/>
  <c r="P109" i="2"/>
  <c r="O109" i="2"/>
  <c r="P43" i="2"/>
  <c r="O43" i="2"/>
  <c r="X73" i="2"/>
  <c r="R73" i="2"/>
  <c r="P73" i="2"/>
  <c r="P150" i="4"/>
  <c r="O150" i="4"/>
  <c r="T85" i="9"/>
  <c r="P85" i="9"/>
  <c r="N182" i="2"/>
  <c r="S114" i="4"/>
  <c r="P114" i="4"/>
  <c r="O114" i="4"/>
  <c r="V34" i="11"/>
  <c r="V182" i="11" s="1"/>
  <c r="L34" i="11"/>
  <c r="P16" i="11"/>
  <c r="S16" i="11"/>
  <c r="O73" i="2"/>
  <c r="Q34" i="11"/>
  <c r="O55" i="2"/>
  <c r="P55" i="2"/>
  <c r="S17" i="4"/>
  <c r="P17" i="4"/>
  <c r="X86" i="4"/>
  <c r="X182" i="4" s="1"/>
  <c r="L86" i="4"/>
  <c r="X88" i="2"/>
  <c r="L88" i="2"/>
  <c r="R13" i="4"/>
  <c r="L13" i="4"/>
  <c r="R29" i="2"/>
  <c r="O29" i="2"/>
  <c r="W29" i="2"/>
  <c r="W182" i="2" s="1"/>
  <c r="Z178" i="9"/>
  <c r="G178" i="9"/>
  <c r="R178" i="9" s="1"/>
  <c r="R182" i="9" s="1"/>
  <c r="Q115" i="9"/>
  <c r="S115" i="9"/>
  <c r="Q24" i="9"/>
  <c r="Y24" i="9"/>
  <c r="P24" i="9"/>
  <c r="Q87" i="9"/>
  <c r="P16" i="9"/>
  <c r="L16" i="11"/>
  <c r="P19" i="9"/>
  <c r="T80" i="9"/>
  <c r="M32" i="9"/>
  <c r="Y116" i="9"/>
  <c r="M116" i="9"/>
  <c r="G152" i="9"/>
  <c r="Q152" i="9" s="1"/>
  <c r="L174" i="2"/>
  <c r="X85" i="2"/>
  <c r="S85" i="2"/>
  <c r="O85" i="2"/>
  <c r="W103" i="4"/>
  <c r="P103" i="4"/>
  <c r="Y159" i="4"/>
  <c r="G159" i="4"/>
  <c r="Y19" i="2"/>
  <c r="G19" i="2"/>
  <c r="Q46" i="9"/>
  <c r="T46" i="9"/>
  <c r="R37" i="2"/>
  <c r="P37" i="2"/>
  <c r="K37" i="2"/>
  <c r="R115" i="4"/>
  <c r="P115" i="4"/>
  <c r="L115" i="4"/>
  <c r="T22" i="9"/>
  <c r="L22" i="9"/>
  <c r="N182" i="4"/>
  <c r="L80" i="4"/>
  <c r="O80" i="4"/>
  <c r="P80" i="4"/>
  <c r="T85" i="11"/>
  <c r="P85" i="11"/>
  <c r="P29" i="11"/>
  <c r="X29" i="11"/>
  <c r="M29" i="11"/>
  <c r="S29" i="11"/>
  <c r="P58" i="11"/>
  <c r="L38" i="9"/>
  <c r="Q38" i="9"/>
  <c r="P82" i="2"/>
  <c r="L82" i="2"/>
  <c r="G52" i="4"/>
  <c r="P52" i="4" s="1"/>
  <c r="Y52" i="4"/>
  <c r="G107" i="9"/>
  <c r="Q107" i="9" s="1"/>
  <c r="Z107" i="9"/>
  <c r="Y78" i="2"/>
  <c r="G78" i="2"/>
  <c r="K88" i="2"/>
  <c r="Q73" i="11"/>
  <c r="S88" i="2"/>
  <c r="L108" i="2"/>
  <c r="K150" i="4"/>
  <c r="M34" i="11"/>
  <c r="M25" i="11"/>
  <c r="L71" i="4"/>
  <c r="T74" i="9"/>
  <c r="G62" i="4"/>
  <c r="O62" i="4" s="1"/>
  <c r="P175" i="4"/>
  <c r="L175" i="4"/>
  <c r="P87" i="9"/>
  <c r="L87" i="9"/>
  <c r="X117" i="2"/>
  <c r="L117" i="2"/>
  <c r="O127" i="4"/>
  <c r="P127" i="4"/>
  <c r="S89" i="11"/>
  <c r="Q89" i="11"/>
  <c r="Y85" i="11"/>
  <c r="O17" i="9"/>
  <c r="T17" i="9"/>
  <c r="Q17" i="9"/>
  <c r="R89" i="2"/>
  <c r="P89" i="2"/>
  <c r="L34" i="4"/>
  <c r="U34" i="4"/>
  <c r="U182" i="4" s="1"/>
  <c r="S51" i="11"/>
  <c r="M51" i="11"/>
  <c r="U15" i="2"/>
  <c r="U182" i="2" s="1"/>
  <c r="K15" i="2"/>
  <c r="Y121" i="2"/>
  <c r="G121" i="2"/>
  <c r="S46" i="4"/>
  <c r="P46" i="4"/>
  <c r="K122" i="4"/>
  <c r="W122" i="4"/>
  <c r="P122" i="4"/>
  <c r="P73" i="11"/>
  <c r="Y25" i="11"/>
  <c r="Y182" i="11" s="1"/>
  <c r="J81" i="4"/>
  <c r="K34" i="4"/>
  <c r="P34" i="4"/>
  <c r="S71" i="4"/>
  <c r="J58" i="9"/>
  <c r="J182" i="9" s="1"/>
  <c r="M34" i="9"/>
  <c r="V34" i="9"/>
  <c r="Q34" i="9"/>
  <c r="M108" i="9"/>
  <c r="L108" i="9"/>
  <c r="M117" i="9"/>
  <c r="Y117" i="9"/>
  <c r="T87" i="9"/>
  <c r="O110" i="2"/>
  <c r="K110" i="2"/>
  <c r="L175" i="9"/>
  <c r="P79" i="9"/>
  <c r="Q79" i="9"/>
  <c r="M51" i="9"/>
  <c r="R32" i="2"/>
  <c r="X87" i="2"/>
  <c r="P79" i="4"/>
  <c r="Q55" i="9"/>
  <c r="Z79" i="9"/>
  <c r="O79" i="2"/>
  <c r="P79" i="2"/>
  <c r="G110" i="4"/>
  <c r="Y110" i="4"/>
  <c r="X151" i="4"/>
  <c r="K151" i="4"/>
  <c r="K22" i="2"/>
  <c r="S22" i="2"/>
  <c r="K38" i="2"/>
  <c r="L154" i="2"/>
  <c r="O43" i="4"/>
  <c r="Z55" i="9"/>
  <c r="Z182" i="9" s="1"/>
  <c r="P55" i="9"/>
  <c r="P121" i="11"/>
  <c r="K15" i="4"/>
  <c r="F36" i="14"/>
  <c r="R168" i="4"/>
  <c r="O38" i="2"/>
  <c r="S122" i="9"/>
  <c r="P87" i="2"/>
  <c r="O79" i="4"/>
  <c r="P78" i="4"/>
  <c r="S87" i="2"/>
  <c r="O88" i="4"/>
  <c r="L150" i="9"/>
  <c r="P121" i="9"/>
  <c r="V182" i="9"/>
  <c r="Y88" i="9"/>
  <c r="Y182" i="9" s="1"/>
  <c r="M88" i="9"/>
  <c r="Z167" i="11"/>
  <c r="G167" i="11"/>
  <c r="Z180" i="11"/>
  <c r="G180" i="11"/>
  <c r="Z59" i="11"/>
  <c r="G59" i="11"/>
  <c r="Z182" i="11" l="1"/>
  <c r="T17" i="11"/>
  <c r="Q17" i="11"/>
  <c r="O17" i="11"/>
  <c r="O182" i="11" s="1"/>
  <c r="L179" i="11"/>
  <c r="W179" i="11"/>
  <c r="W182" i="11" s="1"/>
  <c r="Y182" i="4"/>
  <c r="O140" i="9"/>
  <c r="O182" i="9" s="1"/>
  <c r="T22" i="11"/>
  <c r="T182" i="11" s="1"/>
  <c r="O22" i="11"/>
  <c r="L22" i="11"/>
  <c r="Q121" i="11"/>
  <c r="S121" i="11"/>
  <c r="T33" i="11"/>
  <c r="M175" i="9"/>
  <c r="M182" i="9" s="1"/>
  <c r="Q175" i="9"/>
  <c r="J182" i="4"/>
  <c r="S182" i="2"/>
  <c r="Y182" i="2"/>
  <c r="O104" i="2"/>
  <c r="P104" i="2"/>
  <c r="P121" i="2"/>
  <c r="R121" i="2"/>
  <c r="R182" i="2" s="1"/>
  <c r="O121" i="2"/>
  <c r="O159" i="4"/>
  <c r="P159" i="4"/>
  <c r="T182" i="9"/>
  <c r="W182" i="4"/>
  <c r="X182" i="11"/>
  <c r="K182" i="2"/>
  <c r="S182" i="9"/>
  <c r="L182" i="4"/>
  <c r="P182" i="9"/>
  <c r="O110" i="4"/>
  <c r="O182" i="4" s="1"/>
  <c r="K110" i="4"/>
  <c r="K182" i="4" s="1"/>
  <c r="P110" i="4"/>
  <c r="P182" i="4" s="1"/>
  <c r="L182" i="9"/>
  <c r="S182" i="11"/>
  <c r="M182" i="11"/>
  <c r="P19" i="2"/>
  <c r="O19" i="2"/>
  <c r="R182" i="4"/>
  <c r="Q59" i="11"/>
  <c r="Q182" i="11" s="1"/>
  <c r="J59" i="11"/>
  <c r="J182" i="11" s="1"/>
  <c r="S59" i="11"/>
  <c r="Q182" i="9"/>
  <c r="X78" i="2"/>
  <c r="X182" i="2" s="1"/>
  <c r="P78" i="2"/>
  <c r="S182" i="4"/>
  <c r="P168" i="11"/>
  <c r="P182" i="11" s="1"/>
  <c r="Q168" i="11"/>
  <c r="L182" i="11"/>
  <c r="P182" i="2" l="1"/>
  <c r="O182" i="2"/>
</calcChain>
</file>

<file path=xl/comments1.xml><?xml version="1.0" encoding="utf-8"?>
<comments xmlns="http://schemas.openxmlformats.org/spreadsheetml/2006/main">
  <authors>
    <author>lsolem</author>
  </authors>
  <commentList>
    <comment ref="E17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4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7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9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</commentList>
</comments>
</file>

<file path=xl/comments2.xml><?xml version="1.0" encoding="utf-8"?>
<comments xmlns="http://schemas.openxmlformats.org/spreadsheetml/2006/main">
  <authors>
    <author>lsolem</author>
  </authors>
  <commentList>
    <comment ref="E1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3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5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8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5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</commentList>
</comments>
</file>

<file path=xl/comments3.xml><?xml version="1.0" encoding="utf-8"?>
<comments xmlns="http://schemas.openxmlformats.org/spreadsheetml/2006/main">
  <authors>
    <author>lsolem</author>
  </authors>
  <commentList>
    <comment ref="E17" authorId="0" shapeId="0">
      <text>
        <r>
          <rPr>
            <b/>
            <sz val="8"/>
            <color indexed="81"/>
            <rFont val="Tahoma"/>
          </rPr>
          <t>The acute SRV for barium is based on acute threshold toxicity in adults and includes an uncertainty factor of 3-10.</t>
        </r>
      </text>
    </comment>
    <comment ref="E24" authorId="0" shapeId="0">
      <text>
        <r>
          <rPr>
            <b/>
            <sz val="8"/>
            <color indexed="81"/>
            <rFont val="Tahoma"/>
          </rPr>
          <t>The acute SRV for copper is based on acute GI effects in adults and includes an uncertainty factor of 3.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The acute SRV for cyanide is based on lethality and includes an uncertainty factor of 10.</t>
        </r>
      </text>
    </comment>
    <comment ref="E27" authorId="0" shapeId="0">
      <text>
        <r>
          <rPr>
            <b/>
            <sz val="8"/>
            <color indexed="81"/>
            <rFont val="Tahoma"/>
          </rPr>
          <t>The acute SRV for fluorine is based on lethality and includes an uncertainty factor of 10.</t>
        </r>
      </text>
    </comment>
    <comment ref="E29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6" authorId="0" shapeId="0">
      <text>
        <r>
          <rPr>
            <b/>
            <sz val="8"/>
            <color indexed="81"/>
            <rFont val="Tahoma"/>
          </rPr>
          <t>The acute SRV for phenol is based on lethality and includes an uncertainty factor of 10.</t>
        </r>
      </text>
    </comment>
  </commentList>
</comments>
</file>

<file path=xl/comments4.xml><?xml version="1.0" encoding="utf-8"?>
<comments xmlns="http://schemas.openxmlformats.org/spreadsheetml/2006/main">
  <authors>
    <author>lsolem</author>
    <author>Staff</author>
  </authors>
  <commentList>
    <comment ref="E16" authorId="0" shapeId="0">
      <text>
        <r>
          <rPr>
            <b/>
            <sz val="8"/>
            <color indexed="81"/>
            <rFont val="Tahoma"/>
          </rPr>
          <t>The acute SRV for barium is based on acute threshold toxicity in adults and includes an uncertainty factor of 3-10.</t>
        </r>
      </text>
    </comment>
    <comment ref="E23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5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8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5" authorId="1" shapeId="0">
      <text>
        <r>
          <rPr>
            <b/>
            <sz val="8"/>
            <color indexed="81"/>
            <rFont val="Tahoma"/>
          </rPr>
          <t>Staff:</t>
        </r>
        <r>
          <rPr>
            <sz val="8"/>
            <color indexed="81"/>
            <rFont val="Tahoma"/>
          </rPr>
          <t xml:space="preserve">
This SRV is based on an acute effect level.  See acute toxicity information on the chemical info tab.</t>
        </r>
      </text>
    </comment>
  </commentList>
</comments>
</file>

<file path=xl/sharedStrings.xml><?xml version="1.0" encoding="utf-8"?>
<sst xmlns="http://schemas.openxmlformats.org/spreadsheetml/2006/main" count="8078" uniqueCount="1406">
  <si>
    <t xml:space="preserve">Rabbit NOAEL level (basis of IRIS RfD) found to be an effect level (Chapin et al., FAT 1997).  Additional uncertainty factor added since NOAEL is an effect level.  Target organ - reproductive/developmental effects.  </t>
  </si>
  <si>
    <t>2-Methyl-4-chlorophenoxyacetic acid (MCPA)</t>
  </si>
  <si>
    <t>Epidemiological studies. Target organ - skin. UF = 10. Confidence in RfD - NA (NCEA 2002)</t>
  </si>
  <si>
    <t>Drinking water study in humans. Target organ - skin, cardiovascular and nervous systems. UF = 3. Confidence in RfD - medium (IRIS 2/93).</t>
  </si>
  <si>
    <t>Epidemiological study of humans exposed via drinking water. Cancer target organs - skin, lung, liver, kidney and bladder. Note: CPF based on skin cancer incidence only.  Class A (IRIS 4/98).  Also MDH chronic OHRV (3/02)</t>
  </si>
  <si>
    <t>Human occupational studies. Cancer target organ - lung. Class A (IRIS 4/98).  Also, MDH chronic HRV (3/02)</t>
  </si>
  <si>
    <t>10 week drinking water study in humans.  Target organ - cardiovascular system.  UF = 3.  Confidence in RfD - NA (HEAST 1997)</t>
  </si>
  <si>
    <t>4 month inhalation study in rats.  Target organ - fetus.   UF = 100.  Confidence in RfC - NA (HEAST 1997)</t>
  </si>
  <si>
    <t>Drinking water study in mice and rats. Based on BMDL. Target organ - kidney.  UF = 300.  Confidence in RfD - medium. (IRIS 7/05)</t>
  </si>
  <si>
    <t>Inhalation study in rats. Target organ - fetus. UF = 1000. Confidence in RfC - NA (HEAST 1997).  Also  MDH chronic HRV (4/98)</t>
  </si>
  <si>
    <t>D - not classifiable as to human carcinogenicity.  (IRIS 3/98)</t>
  </si>
  <si>
    <t>Chronic RfD was adopted as the subchronic RfD as in the past.  Target organ - intestinal lesions.  Uncertainty factor - 300. Confidence in RfD - low to medium</t>
  </si>
  <si>
    <t>Dietary study in dogs. Benchmark dose approach was used rather than a NOAEL/LOAEL approach. Target organ - intestinal lesions. UF = 300. Confidence in RfD - low to medium (IRIS 4/98).</t>
  </si>
  <si>
    <t>Based on occupational and community study in humans. Target organ - respiratory and immune system.  UF = 30. (OEHHA 2001)</t>
  </si>
  <si>
    <r>
      <t>1)</t>
    </r>
    <r>
      <rPr>
        <sz val="12"/>
        <rFont val="Arial"/>
        <family val="2"/>
      </rPr>
      <t xml:space="preserve"> Added Perfluorooctanoic Acid (PFOA) and Perfluorooctane Sulfonate (PFOS) to the list under the Non/Semi-Volatile Organics section</t>
    </r>
  </si>
  <si>
    <t>Perfluorooctanoic acid (PFOA)</t>
  </si>
  <si>
    <t>335-67-7</t>
  </si>
  <si>
    <t>Perfluorooctane sulfonate (PFOS)</t>
  </si>
  <si>
    <t>1763-23-1</t>
  </si>
  <si>
    <t>Default for organics exhibiting dermal absorption</t>
  </si>
  <si>
    <t>February 26, 2007, MDH Memo</t>
  </si>
  <si>
    <t>Based on 3M's ambient RfC value. 3M Soil Screening Guidelines for PFOA, 3/2002.</t>
  </si>
  <si>
    <r>
      <t xml:space="preserve">2) </t>
    </r>
    <r>
      <rPr>
        <sz val="12"/>
        <rFont val="Arial"/>
        <family val="2"/>
      </rPr>
      <t>Removed Child Subchronic Summary and Child Subchronic Risk Estimation tabs from the spreadsheet</t>
    </r>
  </si>
  <si>
    <t>Inhalation study in mice. Target organ - nervous system.  UF = 90.  Confidence in RfC - NA. (ATSDR 9/97)</t>
  </si>
  <si>
    <t>Occupational studies in humans.  Cancer target organ - blood system.  Class A (IRIS 1/00).</t>
  </si>
  <si>
    <t>Occupational studies in humans.  Cancer target organ - blood system.  Class A (IRIS 1/00).  Also MDH chronic HRV (3/02)</t>
  </si>
  <si>
    <t>Level of volatility</t>
  </si>
  <si>
    <t xml:space="preserve">Default </t>
  </si>
  <si>
    <t>Table 5-8, EPA 1992. Dermal Assessment Principles &amp; Applications</t>
  </si>
  <si>
    <t>EPA Region IX, PRG tables (4/98)</t>
  </si>
  <si>
    <t>102 week oral gavage study in mice.  Chronic RfD was adopted as the subchronic RfD.  Target organ - kidney.  Uncertainty factor 1000.  Confidence in RfD - NA (HEAST 1997)</t>
  </si>
  <si>
    <t>Oral study in mice.  Target organ - kidney.  Uncertainty factor - 1000. Confidence in RfD - medium (IRIS 12/95).</t>
  </si>
  <si>
    <t>Oral study in mice.  Cancer target organ - kidney.  Class B2 (IRIS 12/95).</t>
  </si>
  <si>
    <t>Route-to-route extrapolated inhalation benchmark. (EPA Soil Screening Guidance: Technical Background Document, Appendix B. 1996)</t>
  </si>
  <si>
    <r>
      <t xml:space="preserve">Bromomethane </t>
    </r>
    <r>
      <rPr>
        <i/>
        <sz val="8.5"/>
        <rFont val="MS Sans Serif"/>
      </rPr>
      <t>(methyl bromide)</t>
    </r>
  </si>
  <si>
    <t>Provisional value.  Oral study in rats.  Target organ - intestinal system.  Uncertainty factor - 300. Confidence in RfD - medium (STSC memo 1998)</t>
  </si>
  <si>
    <t>Provisional value. 13 week inhalation study in rats.  Target organ - respiratory tract.  Uncertainty factors - 30.  Confidence in RfD - high (memo from NCEA, 1/96)</t>
  </si>
  <si>
    <t>Oral study in rats.  Target organ - forestomach.  Uncertainty factor - 1000.  Confidence in RfD - medium (IRIS 12/95).</t>
  </si>
  <si>
    <t>Inhalation study in rats.  Target organ - respiratory system.  Uncertainty factor - 100.  Confidence in RfC - high (IRIS 12/95).</t>
  </si>
  <si>
    <t>Inhalation study in mice.  Target organ - ovaries.  Uncertainty factor - 1000.  Confidence in RfC - medium (IRIS 11/02).</t>
  </si>
  <si>
    <t>Human inhalation data.  Cancer target organ - leukemia.  Carcinogenic to humans (IRIS 11/02). Also MDH chronic HBV (6/04)</t>
  </si>
  <si>
    <t>Provisional value.  Based on toxicity studies in other chained butylbenzenes.  Target organ - nervous system. Uncertainty factor - 10000.  Confidence in RfD - low (ECAO memo, 1995).</t>
  </si>
  <si>
    <t>Based on oral provisional toxicity value provided to Region IX. (EPA Region XI PRG Table 1998)</t>
  </si>
  <si>
    <t>Intermittent Inhalation study in rabbits.  Chronic RfD was adopted as subchronic RfD.  Target organ - fetus.  Uncertainty factor - 100.  Confidence in RfD - NA (HEAST 1997)</t>
  </si>
  <si>
    <t>Intermittent occupational study in humans. Duration 12.1 +/- 6.9 years.  Benchmark dose approach used.  Target organ - nervous system.  Uncertainty factor - 30.  Confidence in RfC - NA (HEAST 1997)</t>
  </si>
  <si>
    <t>Inhalation study in rabbits.  Target organ - fetus.  Uncertainty factor - 100.  Confidence in RfD - medium (IRIS 12/95).</t>
  </si>
  <si>
    <t>Occupational studies in humans.  Target organ - nervous system.  Uncertainty factor - 30.  Confidence in RfC - medium (IRIS 12/95). Also MDH chronic HRV (4/98)</t>
  </si>
  <si>
    <t>Oral study in rats.  Target organ - liver.  Uncertainty factor - 1000.  Confidence in RfD - medium (IRIS 12/95).</t>
  </si>
  <si>
    <t>Study in guinea pigs.  Target organ - liver.  Uncertainty factor applied - 3000. Confidence in RfC - low. (NCEA, formerly ECAO, memorandum to EPA Region III, 6/96).</t>
  </si>
  <si>
    <t>Geometric mean of unit risks calculated from dose-response data from multiple animal species. Cancer target organ - liver.  Class B2 (IRIS 12/95).</t>
  </si>
  <si>
    <t>Based on oral studies (IRIS 12/95).</t>
  </si>
  <si>
    <t>Provisional value. Inhalation study in rats.  Target organ - liver and kidney.  Uncertainty factor - 300.  Confidence in RfD - NA (NCEA memo, 1/96)</t>
  </si>
  <si>
    <t>Oral study in dogs.  Target organ - liver.  Uncertainty factor - 1000.  Confidence in RfD - medium (IRIS 12/95).</t>
  </si>
  <si>
    <t>Inhalation study in rats.  Target organ - liver and kidney.  Uncertainty factor - 10000.  Confidence in RfC - NA (HEAST 1995).</t>
  </si>
  <si>
    <r>
      <t xml:space="preserve">Chloroethane </t>
    </r>
    <r>
      <rPr>
        <i/>
        <sz val="8.5"/>
        <rFont val="MS Sans Serif"/>
      </rPr>
      <t>(ethyl chloride)</t>
    </r>
  </si>
  <si>
    <t>ATSDR toxicological profile information</t>
  </si>
  <si>
    <t xml:space="preserve">Provisional value provided to EPA Region IX by NCEA (EPA Region IX PRG Table (1998). Target organ - developmental effects. </t>
  </si>
  <si>
    <t>Inhalation studies in mice.  Target organ - developmental.  Uncertainty factor - 300.  Confidence in RfC - medium (IRIS 12/95).</t>
  </si>
  <si>
    <t>Provisional value.  Inhalation study in mice. Cancer target organ - uterine carcinomas.  Class B2 (STSC memo 1998)</t>
  </si>
  <si>
    <t>7.5 year oral study in dogs. Target organ - liver.  UF = 100.  Confidence in RfD - NA (ATSDR 9/97)</t>
  </si>
  <si>
    <t>Occupational study.  Target organ - liver.  UF = 100; MF = 3.  Confidence in RfD - NA (ATSDR 9/97).</t>
  </si>
  <si>
    <t>Subchronic inhalation study in rats.  Target organ - kidney and adrenal.  Uncertainty factor - 1000.  Confidence in RfC - medium (IRIS 10/97).</t>
  </si>
  <si>
    <t>Class D (IRIS 8/97)</t>
  </si>
  <si>
    <r>
      <t xml:space="preserve">1,2 - Dibromoethane </t>
    </r>
    <r>
      <rPr>
        <i/>
        <sz val="8.5"/>
        <color indexed="8"/>
        <rFont val="MS Sans Serif"/>
      </rPr>
      <t>(ethylene dibromide)</t>
    </r>
  </si>
  <si>
    <t>Occupational exposure in humans.  Chronic RfC was modified to estimate subchronic RfC. Target organ - male reproductive system.  UF = 100. Confidence in RfC - NA. (HEAST 1995)</t>
  </si>
  <si>
    <t>Gavage study in rats.  Target organ - male reproductive, testes, liver, adrenal.  UF = 3000.  Confidence in RfD - low/med (IRIS 7/04).</t>
  </si>
  <si>
    <t>Inhalation study in mice. Based on BMCL.  Target organ - nasal passage.  UF = 300. Confidence in RfC - med (IRIS 7/04)</t>
  </si>
  <si>
    <t>Oral study in rats. Cancer target organ - multiple sites. Classification - likely (IRIS 7/04).</t>
  </si>
  <si>
    <t>Inhalation study in rats. Cancer target organ - multiple sites. Classification - likely (IRIS 7/04).</t>
  </si>
  <si>
    <r>
      <t xml:space="preserve">Dibromomethane </t>
    </r>
    <r>
      <rPr>
        <i/>
        <sz val="8.5"/>
        <rFont val="MS Sans Serif"/>
      </rPr>
      <t>(methylene bromide)</t>
    </r>
  </si>
  <si>
    <t>Default for organic compounds.  Considers volatility.</t>
  </si>
  <si>
    <t>Texas Risk Reduction Documentation.  Appendix 7.</t>
  </si>
  <si>
    <t>90 day intermittent inhalation study in rats.  Target organ - blood system. Uncertainty factor 100.  Confidence in RfD - NA (HEAST 1997)</t>
  </si>
  <si>
    <t>Inhalation study in rats.  Target organ - blood system.  Uncertainty factor - 1000.  Confidence in RfD - NA (HEAST 1995).</t>
  </si>
  <si>
    <r>
      <t xml:space="preserve">Dichlorodifluoromethane </t>
    </r>
    <r>
      <rPr>
        <i/>
        <sz val="8.5"/>
        <rFont val="MS Sans Serif"/>
      </rPr>
      <t>(Freon 12)</t>
    </r>
  </si>
  <si>
    <t>90 day dietary study in dogs.  Target organ - none observed at dose evaluated.  Uncertainty factor - 100.  Confidence in RfD - NA (HEAST 1997).</t>
  </si>
  <si>
    <t>6 week intermittent inhalation study in guinea pigs.  Target organ - liver.  Uncertainty factor - 1000. Confidence in RfC - NA (HEAST 1997).</t>
  </si>
  <si>
    <t>Dietary study in rats.  Target organ - whole body.  Uncertainty factor - 100.  Confidence in RfD - medium (IRIS 12/95).</t>
  </si>
  <si>
    <t>Intermittent inhalation study in guinea pigs.  Target organ - liver. Uncertainty factor - 10000.  Confidence in RfC - NA (HEAST 1995).</t>
  </si>
  <si>
    <t>13 week inhalation study in rats.  Target organ - none observed at dose evaluated.  Uncertainty factor - 100.  Confidence in RfD - NA (HEAST 1997)</t>
  </si>
  <si>
    <t>13 week inhalation study in cats.  Target organ - kidney.  Uncertainty factor applied - 100.  Confidence in RfC - NA (HEAST 1997).</t>
  </si>
  <si>
    <t>Inhalation study in rats.  Target organ - no adverse effect observed at doses tested.  Uncertainty factor - 1000.  Confidence in RfD - NA (HEAST 1995).</t>
  </si>
  <si>
    <t>Inhalation study in cats.  Target organ - kidney.  Uncertainty factor applied - 1000.  Confidence in RfC - NA (HEAST 1995).</t>
  </si>
  <si>
    <t>Oral gavage studies in rats and mice.  Cancer target organ - mammary.  Cal/EPA (1997)</t>
  </si>
  <si>
    <t>Cancer potency value used by Cal/EPA</t>
  </si>
  <si>
    <t>based on 1,1 dichloroethane</t>
  </si>
  <si>
    <t>Provisional RfC provided by EPA NCEA to Region IX (Region IX PRG tables 8/96).</t>
  </si>
  <si>
    <t>Oral study in rats. Cancer target organ - tumors at multiple sites. Class B2. (IRIS 12/95)</t>
  </si>
  <si>
    <t>Based on oral studies. (IRIS 12/95)</t>
  </si>
  <si>
    <t>2 year drinking water study in rats.  Chronic RfD was adopted as subchronic RfD. Target organ - liver.  Uncertainty factor - 1000.  Confidence in RfD - NA (HEAST 1995)</t>
  </si>
  <si>
    <t>Drinking water study in rats.  Target organ - liver.  UF = 100.  Confidence in RfD - medium (IRIS 8/02).</t>
  </si>
  <si>
    <t>Inhalation study in rats.  Target organ - liver.  UF = 30.  Confidence in RfD - medium (IRIS 8/02).</t>
  </si>
  <si>
    <t>Inadequate (IRIS 8/02)</t>
  </si>
  <si>
    <t>Provisional value. Dietary study in rats.  Target organ - histopathological lesions in several organs.  Uncertainty factor - 300.  Confidence - medium.  May not be protective for titanium soluble salts. (STSC 1998)</t>
  </si>
  <si>
    <t>Provisional value. Inhalation study in rats. Target organ - respiratory system.  Uncertainty factor - 30. Confidence - medium to low. (STSC memo 1998)</t>
  </si>
  <si>
    <t>7440-62-2/1314-62-1</t>
  </si>
  <si>
    <t>Human studies.  UF = 300.  (NCEA 2000)</t>
  </si>
  <si>
    <t>Ambient air value - EPA region 3 RBC</t>
  </si>
  <si>
    <t>EPA Dermal Guidance (2004). Exhibit B-4</t>
  </si>
  <si>
    <t>10 week oral study in humans.  Target organ - blood system.  UF = 3.  Confidence in RfD - NA (ATSDR 2003)</t>
  </si>
  <si>
    <t>Dietary supplement studies in humans.  Target organ - blood system.  UF = 3.  Confidence in RfD - medium to high (IRIS 8/05).</t>
  </si>
  <si>
    <t>Inadequate (IRIS 8/05)</t>
  </si>
  <si>
    <t>D - not classifiable as to human carcinogenicity.  (IRIS 2/91)</t>
  </si>
  <si>
    <t>EPA Dermal Guidance (2004). Default for organics</t>
  </si>
  <si>
    <t>EPA Region IX, PRG tables (10/04)</t>
  </si>
  <si>
    <t>90 day oral study in rats.  Target organ - blood system.  Uncertainty factor 300.  Confidence in RfD - NA (HEAST 1997)</t>
  </si>
  <si>
    <t>Based on modified chronic value.</t>
  </si>
  <si>
    <t>Oral study in rats.  Target organ - blood system.  Uncertainty factor - 3000.  Confidence in RfD - NA (HEAST 1995).</t>
  </si>
  <si>
    <t>90 day drinking water study in mice.  Target organ - blood system.  Uncertainty factor - 100.  Confidence in RfD - NA (HEAST 1997)</t>
  </si>
  <si>
    <t>Drinking water study in rats.  Target organ - liver.  Uncertainty factor applied - 1000.  Confidence in RfD - low (IRIS 12/95).</t>
  </si>
  <si>
    <t>Based on cis-1,2-dichloroethylene</t>
  </si>
  <si>
    <t>2 year 1,1-dichloroethylene drinking water study in rats.  Target organ - liver.  Uncertainty factor - 1000.  Confidence in RfD - NA (HEAST 1997)</t>
  </si>
  <si>
    <t>Based on cis-1,2-Dichloroethylene RfC</t>
  </si>
  <si>
    <t>Drinking water study in rats.  Target organ - liver.  Uncertainty factor - 1000.  Confidence in RfD - NA (HEAST 1995).</t>
  </si>
  <si>
    <t>Based on extrapolated RfC for cis-1,2-dicholoroethylene.</t>
  </si>
  <si>
    <r>
      <t xml:space="preserve">Dichloromethane </t>
    </r>
    <r>
      <rPr>
        <i/>
        <sz val="8.5"/>
        <rFont val="MS Sans Serif"/>
      </rPr>
      <t>(methylene chloride)</t>
    </r>
  </si>
  <si>
    <t>24 month drinking water study in rats.  Chronic RfD was adopted as subchronic RfD.  Target organ - liver.  Uncertainty factor - 100. Confidence in RfD - NA (HEAST 1997)</t>
  </si>
  <si>
    <t>Drinking water study in rats.  Target organ - liver.  Uncertainty factor - 100.  Confidence in RfD - medium (IRIS 12/95).</t>
  </si>
  <si>
    <t>Inhalation study in rats.  Target organ - liver.  Uncertainty factor applied - 100.  Confidence in RfC - NA (HEAST 1995).</t>
  </si>
  <si>
    <t>Arithmetic mean of slope factors based on tumor incidence in mice.  Cancer target organ - liver (other sites observed in rats).  Class B2 (IRIS 12/95).</t>
  </si>
  <si>
    <t>Inhalation study in mice.  Unit risk incorporates pharmacokinetic and metabolism information.  Class B2 (IRIS 12/95).  Also MDH chronic HRV (4/98)</t>
  </si>
  <si>
    <t>Oral cancer bioassay in rats and mice.  Target organ - survival and general histopathology.  Uncertainty factor - 1000.  Confidence in RfD - medium (IRIS 4/97).</t>
  </si>
  <si>
    <t>90 day inhalation study in dogs.  Target organ - lung and kidney.  Uncertainty factor - 10000.  Confidence in RfC - NA (HEAST 1995)</t>
  </si>
  <si>
    <r>
      <t xml:space="preserve">1,1,2-Trichloro-1,2,2-trifluoroethane </t>
    </r>
    <r>
      <rPr>
        <i/>
        <sz val="8.5"/>
        <rFont val="MS Sans Serif"/>
      </rPr>
      <t>(Freon 113)</t>
    </r>
  </si>
  <si>
    <t>Occupational study in humans.  Target organ - nervous system.  Uncertainty factor - 10.  Confidence in RfD - low (IRIS 7/96)</t>
  </si>
  <si>
    <t>Inhalation study in rats.  Target organ - whole body.  Uncertainty factor - 100.  Confidence in RfC - NA (HEAST 1995).</t>
  </si>
  <si>
    <t>Based on 1,3,5-trimethylbenzene  (MPCA)</t>
  </si>
  <si>
    <t>Based on 1,3,5-trimethylbenzene  (NCEA PPRTV, 1/04)</t>
  </si>
  <si>
    <t>Provisional value for trimethylbenzene isomers.  Based on occupational study.  Target organ - nervous,  blood, and respiratory systems.  UF = 3000.  Confidence in study - low (NCEA PPRTV, 1/04)</t>
  </si>
  <si>
    <t>Provisional toxicity value based on oral study in rats. Target organ - kidney, liver, whole body.  Uncertainty factor - 300.  Confidence in RfD - low (NCEA PPRTV, 1/04).</t>
  </si>
  <si>
    <t>Provisional value for trimethylbenzene isomers.  Based on occupational study.  Target organ - nervous,  blood, and respiratory systems.  Uncertainty factor - 300.  Confidence in study - low (NCEA PPRTV, 1/04)</t>
  </si>
  <si>
    <t>Provisional toxicity value based on oral study in rats. Target organ - kidney, liver, whole body.  UF = 3000.  Confidence in RfD - low (NCEA PPRTV, 1/04).</t>
  </si>
  <si>
    <t>Inhalation study in rats.  Target organ - liver, developmental. UF = 30.  Confidence in RfD - NA (ATSDR 9/04 draft).</t>
  </si>
  <si>
    <t>Oral study in rats.  Target organ - liver. UF = 30.  Confidence in RfD - medium (IRIS 8/00).</t>
  </si>
  <si>
    <t>Dietary studies in rats.  Cancer target organ - liver.  Classification - known (IRIS 8/00).</t>
  </si>
  <si>
    <t>Inhalation studies in rats.  Cancer target organ - liver.  Classification - known (IRIS 8/00).</t>
  </si>
  <si>
    <t>Target organ - kidney.  UF = 1000.  Confidence in RfD - NA (ATSDR 8/95).</t>
  </si>
  <si>
    <t>Target organ - developmental. UF = 300. Confidence in RfD - NA (ATSDR 8/95).</t>
  </si>
  <si>
    <t>Oral study in rats.  Target organ - body weight and mortality.  UF = 1000.  Confidence in RfD - medium (IRIS 2/03).</t>
  </si>
  <si>
    <t>Inhalation study in rats.  Target organ - nervous system.  UF = 300.  Confidence in RfC - medium (IRIS 2/03).</t>
  </si>
  <si>
    <t>Inadequate (IRIS 2/03)</t>
  </si>
  <si>
    <t>Default for organics</t>
  </si>
  <si>
    <t>EPA SSL Technical Background Document (1996)</t>
  </si>
  <si>
    <t>Dietary study in humans.  Chronic RfD was adopted as the subchronic RfD.  Target organ - none observed at doses evaluated.  Uncertainty factor - 1.  Confidence in RfD - NA (HEAST 1997)</t>
  </si>
  <si>
    <t>Dietary study in humans.  Target organ - no adverse effects observed at levels evaluated.  Uncertainty factor - none. Confidence in RfD - medium (IRIS 4/97)</t>
  </si>
  <si>
    <t>Class D (IRIS 4/97)</t>
  </si>
  <si>
    <t>100-51-8</t>
  </si>
  <si>
    <t>Oral study in rats.  Target organ - forestomach.  Uncertainty factor - 1000.  Confidence in RfD - not available (HEAST 1995).</t>
  </si>
  <si>
    <t>Oral study in mice.  Cancer target organ - liver.  Class B2 (IRIS 12/95).</t>
  </si>
  <si>
    <t>Based on oral study.  Class B2 (IRIS 12/95).</t>
  </si>
  <si>
    <t>Inhalation study in rats.  Class A (IRIS 12/95).</t>
  </si>
  <si>
    <t>Inhalation study in rats.  Cancer target organ - respiratory system.  Class A (IRIS 12/95). Also MDH chronic HRV (4/98)</t>
  </si>
  <si>
    <r>
      <t xml:space="preserve">Bromoform </t>
    </r>
    <r>
      <rPr>
        <i/>
        <sz val="8.5"/>
        <rFont val="MS Sans Serif"/>
      </rPr>
      <t>(tribromomethane</t>
    </r>
    <r>
      <rPr>
        <sz val="8.5"/>
        <rFont val="MS Sans Serif"/>
      </rPr>
      <t>)</t>
    </r>
  </si>
  <si>
    <t>Default for organic compounds.</t>
  </si>
  <si>
    <t>13 week oral study in rats.  Target organ - liver.  Uncertainty factor - 100.  Confidence in RfD - NA (HEAST 1997)</t>
  </si>
  <si>
    <t>Oral gavage study in rats. Target organs - liver. Uncertainty factors applied 1000. Confidence in RfD - medium. (IRIS 12/95)</t>
  </si>
  <si>
    <t>Oral gavage study in rats.  Cancer target organ - large intestine.  Class B2. (IRIS 12/95)</t>
  </si>
  <si>
    <t>Value estimated from oral study. (IRIS 12/95)</t>
  </si>
  <si>
    <t>Oral study in mice. Cancer target organ - liver. Class C (IRIS 12/95).</t>
  </si>
  <si>
    <t>Based on oral study. (IRIS 12/95)</t>
  </si>
  <si>
    <t>Chronic oral toxicity value used by Cal/EPA (1996).  Target organ - liver and whole body.</t>
  </si>
  <si>
    <t>Oral study in mice. Cancer target organ - liver. Class C (IRIS 12/95)</t>
  </si>
  <si>
    <t>6 week oral study in mice.  Target organ - liver.  Uncertainty factor - 100.  Confidence in RfD - NA (HEAST 1997)</t>
  </si>
  <si>
    <t>Oral study in mice.  Target organ - liver.  Uncertainty factor - 1000.  Confidence in RfD - medium (IRIS 12/95)</t>
  </si>
  <si>
    <t>Provisional value. Inhalation study in mice.  Target organ - liver, kidney, nervous system.  Uncertainty factor - 300.  Confidence in RfC - medium/high (ECAO memo, 1995).</t>
  </si>
  <si>
    <t>Provisional value. Oral study in mice.  Cancer target organ - liver.  Class B2/C (ECAO memo, 1995).</t>
  </si>
  <si>
    <t>Provisional value. Geometric mean of unit risks calculated from inhalation study data from rats and mice.  Cancer target organ - liver and blood system.  Class B2/C (ECAO memo, 1995).</t>
  </si>
  <si>
    <t>13 week oral study in rats.  Target organ - liver and kidney.  Uncertainty factor - 100.  Confidence in RfD - NA (HEAST 1997)</t>
  </si>
  <si>
    <t>Provisional value. Inhalation study in rats.  Target organ - nervous system.  Uncertainty factor - 300.  Confidence in RfC - medium. (NCEA memo, 1/96) Currently under review.</t>
  </si>
  <si>
    <t>Oral study in rats. Target organ - liver and kidney. Uncertainty factor - 1000. Confidence in RfD - medium (IRIS 12/95).</t>
  </si>
  <si>
    <t>Inhalation exposure in humans. Target organ - respiratory and nervous systems. Uncertainty factor - 300. Confidence in RfC - medium (IRIS 12/95).  Also MDH chronic HRV (4/98)</t>
  </si>
  <si>
    <t>Multigenerational drinking water study in rats.  Target organ - adrenal gland.  Uncertainty factor - 1000.  Confidence in RfD - NA (HEAST 1997)</t>
  </si>
  <si>
    <t>Oral study in rats. Target organ - adrenal. Uncertainty factor - 1000. Confidence in RfD - medium (IRIS 12/95).</t>
  </si>
  <si>
    <t>Inhalation studies in rats, rabbits, dogs and monkeys. Target organ - liver. Uncertainty factor - 1000. Confidence in RfC - NA (HEAST 1995).</t>
  </si>
  <si>
    <r>
      <t>WHOLE BODY</t>
    </r>
    <r>
      <rPr>
        <sz val="8"/>
        <rFont val="MS Sans Serif"/>
        <family val="2"/>
      </rPr>
      <t xml:space="preserve"> </t>
    </r>
    <r>
      <rPr>
        <b/>
        <sz val="8"/>
        <rFont val="MS Sans Serif"/>
        <family val="2"/>
      </rPr>
      <t>(Csat Utilized)</t>
    </r>
  </si>
  <si>
    <r>
      <t xml:space="preserve">WHOLE BODY </t>
    </r>
    <r>
      <rPr>
        <b/>
        <sz val="8"/>
        <rFont val="MS Sans Serif"/>
        <family val="2"/>
      </rPr>
      <t>(Soil Maximum Utilized)</t>
    </r>
  </si>
  <si>
    <r>
      <t xml:space="preserve">KIDN; LIV/GI; REPRO </t>
    </r>
    <r>
      <rPr>
        <b/>
        <sz val="8"/>
        <rFont val="MS Sans Serif"/>
        <family val="2"/>
      </rPr>
      <t>(Csat utilized)</t>
    </r>
  </si>
  <si>
    <r>
      <t xml:space="preserve">CNS/PNS; REPRO; RESP </t>
    </r>
    <r>
      <rPr>
        <b/>
        <sz val="8"/>
        <rFont val="MS Sans Serif"/>
        <family val="2"/>
      </rPr>
      <t>(Csat utilized)</t>
    </r>
  </si>
  <si>
    <r>
      <t xml:space="preserve">WHOLE BODY </t>
    </r>
    <r>
      <rPr>
        <b/>
        <sz val="8"/>
        <rFont val="MS Sans Serif"/>
        <family val="2"/>
      </rPr>
      <t>(Csat Utilized)</t>
    </r>
  </si>
  <si>
    <r>
      <t>3)</t>
    </r>
    <r>
      <rPr>
        <sz val="12"/>
        <rFont val="Arial"/>
        <family val="2"/>
      </rPr>
      <t xml:space="preserve">  Comment blocks added</t>
    </r>
  </si>
  <si>
    <t>Methyl Mercury</t>
  </si>
  <si>
    <t>Nickel</t>
  </si>
  <si>
    <t>various</t>
  </si>
  <si>
    <t>Selenium</t>
  </si>
  <si>
    <t>CV/BLD; CNS/PNS; LIV/GI; SKIN</t>
  </si>
  <si>
    <t>Silver</t>
  </si>
  <si>
    <t>SKIN</t>
  </si>
  <si>
    <t>Thallium</t>
  </si>
  <si>
    <t>Tin</t>
  </si>
  <si>
    <t>H</t>
  </si>
  <si>
    <t>KIDN; LIV/GI</t>
  </si>
  <si>
    <t>Titanium</t>
  </si>
  <si>
    <t>WHOLE BODY</t>
  </si>
  <si>
    <t>Vanadium</t>
  </si>
  <si>
    <t>Zinc</t>
  </si>
  <si>
    <t>CV/BLD</t>
  </si>
  <si>
    <t>Volatile Organics</t>
  </si>
  <si>
    <t>Acetone</t>
  </si>
  <si>
    <t>Benzene</t>
  </si>
  <si>
    <t>Bromodichloromethane</t>
  </si>
  <si>
    <t>?</t>
  </si>
  <si>
    <r>
      <t xml:space="preserve">Bromomethane </t>
    </r>
    <r>
      <rPr>
        <i/>
        <sz val="8"/>
        <rFont val="MS Sans Serif"/>
        <family val="2"/>
      </rPr>
      <t>(methyl bromide)</t>
    </r>
  </si>
  <si>
    <t>LIV/GI; RESP</t>
  </si>
  <si>
    <t>1,3 - Butadiene</t>
  </si>
  <si>
    <t>CANCER</t>
  </si>
  <si>
    <t>n-Butylbenzene</t>
  </si>
  <si>
    <t>sec-Butylbenzene</t>
  </si>
  <si>
    <t>tert-Butylbenzene</t>
  </si>
  <si>
    <t>Carbon Disulfide</t>
  </si>
  <si>
    <t>Carbon Tetrachloride</t>
  </si>
  <si>
    <t>LIV/GI; CANCER</t>
  </si>
  <si>
    <t>Chlorobenzene</t>
  </si>
  <si>
    <r>
      <t>Chloroethane (</t>
    </r>
    <r>
      <rPr>
        <i/>
        <sz val="8"/>
        <rFont val="MS Sans Serif"/>
      </rPr>
      <t>ethyl chloride</t>
    </r>
    <r>
      <rPr>
        <sz val="8"/>
        <rFont val="MS Sans Serif"/>
      </rPr>
      <t>)</t>
    </r>
  </si>
  <si>
    <t>REPROD;CANCER</t>
  </si>
  <si>
    <t>Chloroform (trichloromethane)</t>
  </si>
  <si>
    <t>C</t>
  </si>
  <si>
    <r>
      <t xml:space="preserve">Chloromethane </t>
    </r>
    <r>
      <rPr>
        <i/>
        <sz val="8"/>
        <rFont val="MS Sans Serif"/>
        <family val="2"/>
      </rPr>
      <t>(methyl chloride)</t>
    </r>
  </si>
  <si>
    <t>2-Chlorotoluene</t>
  </si>
  <si>
    <t>Cumene (isopropylbenzene)</t>
  </si>
  <si>
    <t>ADRENAL; KIDN</t>
  </si>
  <si>
    <r>
      <t xml:space="preserve">1,2 - Dibromoethane </t>
    </r>
    <r>
      <rPr>
        <i/>
        <sz val="8"/>
        <rFont val="MS Sans Serif"/>
        <family val="2"/>
      </rPr>
      <t>(ethylene dibromide)</t>
    </r>
  </si>
  <si>
    <r>
      <t xml:space="preserve">Dibromomethane </t>
    </r>
    <r>
      <rPr>
        <i/>
        <sz val="8"/>
        <rFont val="MS Sans Serif"/>
      </rPr>
      <t>(methylene bromide)</t>
    </r>
  </si>
  <si>
    <r>
      <t xml:space="preserve">Dichlorodifluoromethane </t>
    </r>
    <r>
      <rPr>
        <i/>
        <sz val="8"/>
        <rFont val="MS Sans Serif"/>
      </rPr>
      <t>(Freon 12)</t>
    </r>
  </si>
  <si>
    <t>LIV/GI; WHOLE BODY</t>
  </si>
  <si>
    <t>1,1 - Dichloroethane</t>
  </si>
  <si>
    <t>KIDN; CANCER (?)</t>
  </si>
  <si>
    <t>1,2 - Dichloroethane</t>
  </si>
  <si>
    <t>NA; CANCER</t>
  </si>
  <si>
    <t>1,1 - Dichloroethylene</t>
  </si>
  <si>
    <t>LIV/GI; CANCER (?)</t>
  </si>
  <si>
    <t>cis - 1,2 - Dichloroethylene</t>
  </si>
  <si>
    <t>trans - 1,2 - Dichloroethylene</t>
  </si>
  <si>
    <t>LIV/GI</t>
  </si>
  <si>
    <t>1,2 - Dichloroethylene (mixed isomers)</t>
  </si>
  <si>
    <r>
      <t xml:space="preserve">Dichloromethane </t>
    </r>
    <r>
      <rPr>
        <i/>
        <sz val="8"/>
        <rFont val="MS Sans Serif"/>
      </rPr>
      <t>(methylene chloride)</t>
    </r>
  </si>
  <si>
    <t>1,2 - Dichloropropane</t>
  </si>
  <si>
    <t>RESP; CANCER</t>
  </si>
  <si>
    <t>Ethyl benzene</t>
  </si>
  <si>
    <t>Hexane</t>
  </si>
  <si>
    <t>M</t>
  </si>
  <si>
    <r>
      <t xml:space="preserve">Methyl ethyl ketone </t>
    </r>
    <r>
      <rPr>
        <i/>
        <sz val="8"/>
        <rFont val="MS Sans Serif"/>
        <family val="2"/>
      </rPr>
      <t>(2-butanone)</t>
    </r>
  </si>
  <si>
    <t>REPROD</t>
  </si>
  <si>
    <r>
      <t xml:space="preserve">Methyl isobutyl ketone </t>
    </r>
    <r>
      <rPr>
        <i/>
        <sz val="8"/>
        <rFont val="MS Sans Serif"/>
      </rPr>
      <t>(MIBK)</t>
    </r>
  </si>
  <si>
    <t>Naphthalene</t>
  </si>
  <si>
    <t>CV/BLD; RESP; WHOLE BODY</t>
  </si>
  <si>
    <t>n-Propylbenzene</t>
  </si>
  <si>
    <t>Styrene</t>
  </si>
  <si>
    <t>CV/BLD; CNS/PNS; LIV/GI; CANCER (?)</t>
  </si>
  <si>
    <t>Under Review</t>
  </si>
  <si>
    <t>1,1,1,2 - Tetrachloroethane</t>
  </si>
  <si>
    <t>KIDN; LIV/GI; CANCER (?)</t>
  </si>
  <si>
    <t>SKIN, CV, CNS, CANCER</t>
  </si>
  <si>
    <r>
      <t xml:space="preserve">GI; CV/BLD </t>
    </r>
    <r>
      <rPr>
        <b/>
        <sz val="8"/>
        <rFont val="MS Sans Serif"/>
        <family val="2"/>
      </rPr>
      <t>(Based on Acute Effect Level)</t>
    </r>
  </si>
  <si>
    <t xml:space="preserve">Acute Effect Level based on Tolerable Upper Intake Level for 1-3 year olds. Liver damage as an endpoint. Source: Institute of Medicine 2000.  </t>
  </si>
  <si>
    <r>
      <t xml:space="preserve">LIV/GI </t>
    </r>
    <r>
      <rPr>
        <b/>
        <sz val="8"/>
        <rFont val="MS Sans Serif"/>
      </rPr>
      <t>(Based on Acute Effect Level)</t>
    </r>
  </si>
  <si>
    <t xml:space="preserve">KIDN; LIV/GI; REPRO; CANCER </t>
  </si>
  <si>
    <r>
      <t xml:space="preserve">DEATH; DEV </t>
    </r>
    <r>
      <rPr>
        <b/>
        <sz val="8"/>
        <rFont val="MS Sans Serif"/>
      </rPr>
      <t>(Based on Acute Effect Level)</t>
    </r>
  </si>
  <si>
    <r>
      <t>DEATH; BONE; LIV/GI</t>
    </r>
    <r>
      <rPr>
        <b/>
        <sz val="8"/>
        <rFont val="MS Sans Serif"/>
      </rPr>
      <t xml:space="preserve"> (Based on Acute Effect Level)</t>
    </r>
  </si>
  <si>
    <r>
      <t xml:space="preserve">DEATH; CNS/PNS; REPRO;THYROID; WHOLE BODY </t>
    </r>
    <r>
      <rPr>
        <b/>
        <sz val="8"/>
        <rFont val="MS Sans Serif"/>
      </rPr>
      <t>(Based on Acute Effect Level)</t>
    </r>
  </si>
  <si>
    <t>Based on Acute Effect Level.  If HQ &gt; 1 there may be an acute health concern</t>
  </si>
  <si>
    <t xml:space="preserve"> Acute Toxicity Information</t>
  </si>
  <si>
    <t>HQ</t>
  </si>
  <si>
    <t>Target Organ(s) (1)</t>
  </si>
  <si>
    <t>Cancer Class (2)</t>
  </si>
  <si>
    <r>
      <t xml:space="preserve">GI; CV/BLD  </t>
    </r>
    <r>
      <rPr>
        <b/>
        <sz val="8"/>
        <rFont val="MS Sans Serif"/>
        <family val="2"/>
      </rPr>
      <t>Based on Acute Effect Level (3)</t>
    </r>
  </si>
  <si>
    <r>
      <t xml:space="preserve">LIV/GI  </t>
    </r>
    <r>
      <rPr>
        <b/>
        <sz val="8"/>
        <rFont val="MS Sans Serif"/>
      </rPr>
      <t>Based on Acute Effect Level (3)</t>
    </r>
  </si>
  <si>
    <r>
      <t xml:space="preserve">DEATH; CNS/PNS; REPRO;THYROID; WHOLE BODY  </t>
    </r>
    <r>
      <rPr>
        <b/>
        <sz val="8"/>
        <rFont val="MS Sans Serif"/>
      </rPr>
      <t>Based on Acute Effect Level (3)</t>
    </r>
  </si>
  <si>
    <r>
      <t>DEATH; BONE; LIV/GI</t>
    </r>
    <r>
      <rPr>
        <b/>
        <sz val="8"/>
        <rFont val="MS Sans Serif"/>
      </rPr>
      <t xml:space="preserve">  Based on Acute Effect Level (3)</t>
    </r>
  </si>
  <si>
    <r>
      <t xml:space="preserve">DEATH; DEV  </t>
    </r>
    <r>
      <rPr>
        <b/>
        <sz val="8"/>
        <rFont val="MS Sans Serif"/>
      </rPr>
      <t>Based on Acute Effect Level (3)</t>
    </r>
  </si>
  <si>
    <t>`(3)</t>
  </si>
  <si>
    <t>Acute Effect Levels</t>
  </si>
  <si>
    <t xml:space="preserve">Acute Effect Levels are values that when an 11 kg child ingests 10 grams of soil, an adverse health effect could be expected to occur.  </t>
  </si>
  <si>
    <t xml:space="preserve">This information, along with the toxicological basis for acute values (see chemical info tab) should be considered when developing clean up goals for a site. </t>
  </si>
  <si>
    <t xml:space="preserve"> For example, soil data for these contaminants should not be averaged over a site and extra caution may need to be taken to adequately characterize sites with these contaminants.</t>
  </si>
  <si>
    <t xml:space="preserve">HQ </t>
  </si>
  <si>
    <t>Italics indicates unity with Csat or maximum soil concentration, not unity with chronic RfD/RfC.</t>
  </si>
  <si>
    <t>Copper, Cyanide, Fluoride, and Phenol</t>
  </si>
  <si>
    <t>27 week dietary study in rats.  Chronic RfD was adopted as subchronic RfD. Target organ - liver.  Uncertainty factor - 100.  Confidence in RfD - NA (HEAST 1997)</t>
  </si>
  <si>
    <t xml:space="preserve">Dietary study in rats.  Target organ - liver.  Uncertainty factor - 100.  Confidence in RfD - medium (IRIS 12/95). </t>
  </si>
  <si>
    <t>Dietary study in mice and rats.  Cancer target organ - liver.  Class B2 (IRIS 12/95).</t>
  </si>
  <si>
    <t>Dietary study in rats.  Target endpoint - cholinesterase levels in blood.  Uncertainty factors - 100.  Confidence in RfD - NA (HEAST 1995)</t>
  </si>
  <si>
    <t>91 day oral study in rats.  Chronic RfD was adopted as the subchronic RfD. Target organ - blood system, liver and kidney.  Uncertainty factor - 100.  Confidence in RfD - NA (HEAST 1997)</t>
  </si>
  <si>
    <t>Oral study in rats.  Target organ - blood system, liver and kidney.  Uncertainty factor - 100.  Confidence in RfD - medium (IRIS 12/95).</t>
  </si>
  <si>
    <t>90 day dietary study in dogs.  Target organ - blood system and whole body.  Uncertainty factor - 100.  Confidence in RfD - NA (HEAST 1997)</t>
  </si>
  <si>
    <r>
      <t>REPROD</t>
    </r>
    <r>
      <rPr>
        <b/>
        <sz val="8"/>
        <rFont val="MS Sans Serif"/>
      </rPr>
      <t xml:space="preserve"> (Note: Not Protective of High Short-term Exposure)</t>
    </r>
  </si>
  <si>
    <t>WHOLE BODY; CANCER (?) (Class C - extra UF of 10 used)</t>
  </si>
  <si>
    <t>NOTE: Not Protective of High Short-term Exposure - SRV based on short-term worker scenario (e.g., construction worker, utility worker, landscaper, etc.) is</t>
  </si>
  <si>
    <t>significantly lower than the industrial worker SRV presented here.</t>
  </si>
  <si>
    <t>Not Protective of High</t>
  </si>
  <si>
    <t>Short-term Exposure</t>
  </si>
  <si>
    <t>Not Protective of High Short-term Exposure</t>
  </si>
  <si>
    <t>Short-term Worker   SRV  (mg/kg)</t>
  </si>
  <si>
    <t xml:space="preserve">CNS/PNS; REPROD </t>
  </si>
  <si>
    <r>
      <t xml:space="preserve">CV/BLD </t>
    </r>
    <r>
      <rPr>
        <b/>
        <sz val="8"/>
        <rFont val="MS Sans Serif"/>
      </rPr>
      <t>(NOTE: No inhalation toxicity value. Csat utilized)</t>
    </r>
  </si>
  <si>
    <t>CV/BLD; LIV/GI</t>
  </si>
  <si>
    <t>Based on Csat.  If HQ &gt; 1 indicates potential for free product in soil.</t>
  </si>
  <si>
    <t>No inhalation toxicity value. Based on Csat.  If &gt; 1 indicates potential for free product in soil.</t>
  </si>
  <si>
    <t>Site Concen.</t>
  </si>
  <si>
    <t>Relative</t>
  </si>
  <si>
    <t xml:space="preserve">BaP </t>
  </si>
  <si>
    <t>(mg/kg)</t>
  </si>
  <si>
    <t xml:space="preserve">Potency </t>
  </si>
  <si>
    <t>Equivalent</t>
  </si>
  <si>
    <t>dry weight</t>
  </si>
  <si>
    <t>Factor</t>
  </si>
  <si>
    <t>Chrysene</t>
  </si>
  <si>
    <t>Total BaP equivalents =</t>
  </si>
  <si>
    <t>compare this value</t>
  </si>
  <si>
    <t>TCDD</t>
  </si>
  <si>
    <t>WHO</t>
  </si>
  <si>
    <t>Isomer</t>
  </si>
  <si>
    <t>TEF (a)</t>
  </si>
  <si>
    <t>Dioxins</t>
  </si>
  <si>
    <t>2,3,7,8-TCDD</t>
  </si>
  <si>
    <t>Other TCDD</t>
  </si>
  <si>
    <t>1,2,3,7,8-PeCDD</t>
  </si>
  <si>
    <t>Other PeCDD</t>
  </si>
  <si>
    <t>1,2,3,4,7,8-HxCDD</t>
  </si>
  <si>
    <t>1,2,3,6,7,8-HxCDD</t>
  </si>
  <si>
    <t>1,2,3,7,8,9-HxCDD</t>
  </si>
  <si>
    <t>Other HxCDD</t>
  </si>
  <si>
    <t>1,2,3,4,6,7,8-HpCDD</t>
  </si>
  <si>
    <t>Other HpCDD</t>
  </si>
  <si>
    <t>1,2,3,4,6,7,8,9-OCDD</t>
  </si>
  <si>
    <t>Furans</t>
  </si>
  <si>
    <t>2,3,7,8-TCDF</t>
  </si>
  <si>
    <t>Other TCDF</t>
  </si>
  <si>
    <t>1,2,3,7,8-PeCDF</t>
  </si>
  <si>
    <t>2,3,4,7,8-PeCDF</t>
  </si>
  <si>
    <t>Other PeCDF</t>
  </si>
  <si>
    <t>1,2,3,4,7,8-HxCDF</t>
  </si>
  <si>
    <t>1,2,3,6,7,8-HxCDF</t>
  </si>
  <si>
    <t>2,3,4,6,7,8-HxCDF</t>
  </si>
  <si>
    <t>1,2,3,7,8,9-HxCDF</t>
  </si>
  <si>
    <t>Other HxCDF</t>
  </si>
  <si>
    <t>1,2,3,4,6,7,8-HpCDF</t>
  </si>
  <si>
    <t>1,2,3,4,7,8,9-HpCDF</t>
  </si>
  <si>
    <t>Other HpCDF</t>
  </si>
  <si>
    <t>1,2,3,4,6,7,8,9-OCDF</t>
  </si>
  <si>
    <t>PCBs</t>
  </si>
  <si>
    <t>3,3'4,4'-TeCB (PCB (77)</t>
  </si>
  <si>
    <t>3,4,4',5-TeCB (PCB 81)</t>
  </si>
  <si>
    <t>2,3,3',4,4'-PeCB (PCB 105)</t>
  </si>
  <si>
    <t>2,3,4,4',5-PeCB (PCB 114)</t>
  </si>
  <si>
    <t>2,3',4,4',5-PeCB (PCB 118)</t>
  </si>
  <si>
    <t>2',3,4,4',5-PeCB (PCB 123)</t>
  </si>
  <si>
    <t>3,3',4,4',5-PeCB (PCB 126)</t>
  </si>
  <si>
    <t>2,3,3',4,4',5-HxCB (PCB 156)</t>
  </si>
  <si>
    <t>2,3,3',4,4',5'-HxCB (PCB 157)</t>
  </si>
  <si>
    <t>2,3',4,4',5,5'-HxCB (PCB 167)</t>
  </si>
  <si>
    <t>3,3',4,4',5,5'-HxCB (PCB 169)</t>
  </si>
  <si>
    <t>2,3,3',4,4',5,5'-HpCB (PCB 189)</t>
  </si>
  <si>
    <t>Total 2,3,7,8-TCDD equivalents =</t>
  </si>
  <si>
    <t>Compare this value to the 2,3,7,8-</t>
  </si>
  <si>
    <t>TCDD soil reference value.</t>
  </si>
  <si>
    <t>90 day oral study in mice.  Target organ - nervous system and blood system.  Uncertainty factor - 300.  Confidence in RfD - NA (HEAST 1997)</t>
  </si>
  <si>
    <t>Based on modified chronic RfC.</t>
  </si>
  <si>
    <t>Oral study in mice.  Target organ - nervous system and cardiovascular/blood system.  Uncertainty factor - 3000.  Confidence in RfD - low (IRIS 12/95).</t>
  </si>
  <si>
    <t>7 - 12 month dietary study in rats.  Target organ - liver and kidney. Uncertainty factors - 1000. Confidence in RfD - NA (HEAST 1995)</t>
  </si>
  <si>
    <t>Dietary study in rats.  Target organ - liver and kidney. Uncertainty factors - 1000. Confidence in RfD - NA (HEAST 1995)</t>
  </si>
  <si>
    <t>1,4 Dioxane</t>
  </si>
  <si>
    <t>Based on inhalation study in rats. Target organ - liver, kidney and blood system.  Uncertainty factor - 30.  Confidence - NA.  CalEPA Draft Chronic Toxicity Reference Exposure Level.  1997</t>
  </si>
  <si>
    <t>Drinking water study in rats. Cancer target organ - nasal and liver carcinoma.  Class B2 (IRIS 5/99)</t>
  </si>
  <si>
    <t>Route-to-route extrapolation (MPCA 2005)</t>
  </si>
  <si>
    <t xml:space="preserve">Texas Draft Risk Reduction Program, Appendix VII, 1996 </t>
  </si>
  <si>
    <t>Dietary study in rats.  Target organ - fetus.  Uncertainty factor - 100.  Confidence in RfD - NA (HEAST 1997)</t>
  </si>
  <si>
    <t>Dietary study in rats.  Target organ - liver and developmental.  Uncertainty factor - 100. Confidence in RfD - high (IRIS 3/97)</t>
  </si>
  <si>
    <t>Default for chlorinated pesticides.</t>
  </si>
  <si>
    <t>Chronic feeding study in rats. Target organ - liver.  Uncertainty factor - 100.  Confidence in RfD - medium. (IRIS 12/96)</t>
  </si>
  <si>
    <t>Dietary study in rats.  Cancer target organ - liver. Class B2 (IRIS 12/96)</t>
  </si>
  <si>
    <t>Based on oral studies. Class B2 (IRIS 12/96)</t>
  </si>
  <si>
    <t>Hexachloro-1,3-butadiene</t>
  </si>
  <si>
    <t>Dietary study in mice. Target organ - kidney.  Uncertainty factor - 1000. Confidence in RfD - NA (HEAST 1997). Note: currently under review.</t>
  </si>
  <si>
    <t>Dietary study in rats.  Cancer target organ - kidney. Class C. (IRIS 12/96)</t>
  </si>
  <si>
    <t>Based on oral studies. Class C (IRIS 12/96)</t>
  </si>
  <si>
    <t>EPA Supplemental SSL Guidance 2002</t>
  </si>
  <si>
    <t>Oral study in rats. Target organ - kidney. UF = 100. Confidence in RfD - NA (ATSDR 7/99)</t>
  </si>
  <si>
    <t>Inhalation study in rats. Target organ - respiratory system. UF = 30. Confidence in RfC - NA (ATSDR 7/99)</t>
  </si>
  <si>
    <t>Subchronic oral study in rats. Based on BMDL. Target organ - stomach.  UF = 1000. Confidence in RfD - low. (IRIS 7/01)</t>
  </si>
  <si>
    <t>Inhalation study in mice. Target organ - respiratory system. UF = 100. Confidence in RfC - medium (IRIS 7/01)</t>
  </si>
  <si>
    <t>Class - not likely (IRIS 7/01)</t>
  </si>
  <si>
    <t>Texas Draft Risk Reduction Program, Appendix VII, 1996 &amp; Montgomery "Groundwataer Chemicals Desk Reference", 1996</t>
  </si>
  <si>
    <t>Oral study in rats.  Target organ - nrevous system and blood system. Uncertainty factor - 100. Confidence in RfD - NA (HEAST 1997)</t>
  </si>
  <si>
    <t>Oral subchronic study in rats.  Target organ - liver and brain.  Uncertainty factor - 1000.  Confidence in RfD - medium (IRIS 3/1998).</t>
  </si>
  <si>
    <t>Inhalation study in mice. Target organ - developmental.  UF - 30.  Confidence - NA (Cal EPA 1997)</t>
  </si>
  <si>
    <r>
      <t xml:space="preserve">2 - Methylphenol </t>
    </r>
    <r>
      <rPr>
        <i/>
        <sz val="8.5"/>
        <rFont val="MS Sans Serif"/>
      </rPr>
      <t>(o-cresol)</t>
    </r>
  </si>
  <si>
    <t>Based on pentachlorophenol.</t>
  </si>
  <si>
    <t>90 day oral  study in rats.  Target organ - nervous system and whole body.  Uncertainty factor - 100.  Confidence in RfD - NA (HEAST 1997)</t>
  </si>
  <si>
    <t>Oral study in rats. Target organ - nervous system and whole body. Uncertainty factor - 1000. Confidence in RfD - medium (IRIS 12/95).</t>
  </si>
  <si>
    <t>Route-to-route extrapolated inhalation benchmark. (EPA Soil Screening Guidance: Technical Background Document, Appendix B. 1996)  Value also used by Cal-EPA (1996)</t>
  </si>
  <si>
    <t>NA (Class C)</t>
  </si>
  <si>
    <r>
      <t xml:space="preserve">3 - Methylphenol </t>
    </r>
    <r>
      <rPr>
        <i/>
        <sz val="8.5"/>
        <rFont val="MS Sans Serif"/>
        <family val="2"/>
      </rPr>
      <t>(m-cresol)</t>
    </r>
  </si>
  <si>
    <t>Based on 2-methylphenol</t>
  </si>
  <si>
    <r>
      <t xml:space="preserve">4 - Methylphenol </t>
    </r>
    <r>
      <rPr>
        <i/>
        <sz val="8.5"/>
        <rFont val="MS Sans Serif"/>
        <family val="2"/>
      </rPr>
      <t>(p-cresol)</t>
    </r>
  </si>
  <si>
    <t>Based on blood lead levels. HQ &gt; 1 blood lead levels may exceed 10 ug/dl.</t>
  </si>
  <si>
    <t>Based on Csat.  If &gt; 1 indicates potential for free product in soil.</t>
  </si>
  <si>
    <t xml:space="preserve">Cumulative Site Soil Risk (1) = </t>
  </si>
  <si>
    <t>Site Hazard Quotient (HQ) = Site Exposure Point Conc. x (SRV HQ /SRV ).  Site ECR = Site Exposure Point Concentration x (SRV ECR/SRV).</t>
  </si>
  <si>
    <t>Individual chemical specific HQ should not exceed 0.2 (except where noted), cumulative HI should not exceed 1 for each target endpoint.</t>
  </si>
  <si>
    <t>Individual excess lifetime cancer risk as well as cumulative excess lifetime cancer risk should not exceed 1 per 100,000 (i.e., 1 E-5).</t>
  </si>
  <si>
    <t>Recreational SRV  (mg/kg)</t>
  </si>
  <si>
    <r>
      <t xml:space="preserve">LIV/GI; CANCER (?) </t>
    </r>
    <r>
      <rPr>
        <b/>
        <sz val="8"/>
        <rFont val="MS Sans Serif"/>
      </rPr>
      <t>(NOTE: Not Protective of Subchronic Exposure)</t>
    </r>
  </si>
  <si>
    <r>
      <t xml:space="preserve">CNS/PNS; KIDN; LIV/GI; CANCER </t>
    </r>
    <r>
      <rPr>
        <b/>
        <sz val="8"/>
        <rFont val="MS Sans Serif"/>
      </rPr>
      <t>(NOTE: May not be Protective of Subchronic Exposure)</t>
    </r>
  </si>
  <si>
    <t xml:space="preserve">Not Protective </t>
  </si>
  <si>
    <t>of</t>
  </si>
  <si>
    <t>Subchronic Exposure</t>
  </si>
  <si>
    <t>Not Protective of Subchronic Exposure</t>
  </si>
  <si>
    <t>Not Protective</t>
  </si>
  <si>
    <t>of Subchronic Exposure</t>
  </si>
  <si>
    <t>of Subchronic</t>
  </si>
  <si>
    <t>Exposure</t>
  </si>
  <si>
    <t xml:space="preserve">Not </t>
  </si>
  <si>
    <t xml:space="preserve">Protective of </t>
  </si>
  <si>
    <t xml:space="preserve">Based on Csat.  </t>
  </si>
  <si>
    <t>If &gt; 1 indicates potential for free product in soil.</t>
  </si>
  <si>
    <t>see below</t>
  </si>
  <si>
    <t>CV/BLD; LIV/GI;HAIR</t>
  </si>
  <si>
    <t>CNS/PNS; KIDN; LIV/GI</t>
  </si>
  <si>
    <t>CNS/PNS; WHOLE BODY; CANCER (?)</t>
  </si>
  <si>
    <t>REPRO; CANCER</t>
  </si>
  <si>
    <t>CV/BLD;  WHOLE BODY</t>
  </si>
  <si>
    <t>Soil Maximum Utilized. HQ should not &gt; 1.</t>
  </si>
  <si>
    <r>
      <t xml:space="preserve">b)  </t>
    </r>
    <r>
      <rPr>
        <sz val="12"/>
        <rFont val="Arial"/>
        <family val="2"/>
      </rPr>
      <t>soil adherence factor for the industrial worker increased from 0.13 to 0.2 mg/cm2</t>
    </r>
  </si>
  <si>
    <r>
      <t>c)</t>
    </r>
    <r>
      <rPr>
        <sz val="12"/>
        <rFont val="Arial"/>
        <family val="2"/>
      </rPr>
      <t xml:space="preserve">  soil ingestion rate for the short-term worker decreased from 480 to 330 mg soil/day</t>
    </r>
  </si>
  <si>
    <t>Oral study in mice.  Target organ - kidney, blood, and liver.  Uncertainty factor - 3000.  Confidence in RfD - low (IRIS 12/95).</t>
  </si>
  <si>
    <t xml:space="preserve">   Fluorene</t>
  </si>
  <si>
    <t>13 week oral study in mice. Target organ - blood system.  Uncertainty factor - 300. Confidence in RfD - NA (HEAST 1997)</t>
  </si>
  <si>
    <t>Oral study in mice. Target organ - blood system.  Uncertainty factor - 3000. Confidence in RfD - low (IRIS 12/95).</t>
  </si>
  <si>
    <t>*</t>
  </si>
  <si>
    <t>Provisional toxicity value.  Based on proposed chronic value, removed one factor of 10</t>
  </si>
  <si>
    <t>Proposed value (oral communication with NCEA). Oral study in rats. Target organ - blood system and the eye. Uncertainty factor - NA. Confidence in RfD - NA</t>
  </si>
  <si>
    <t>Minnesota Department of Health draft Chronic Health Risk Value (12/98). Target organ - respiratory system.</t>
  </si>
  <si>
    <t xml:space="preserve">   Pyrene</t>
  </si>
  <si>
    <t>13 week oral study in mice. Target organ - kidney.  Uncertainty factor - 300.  Confidence in RfD - NA (HEAST 1997)</t>
  </si>
  <si>
    <t>Oral study in mice. Target organ - kidney. Uncertainty factor - 3000. Confidence in RfD - low (IRIS 12/95).</t>
  </si>
  <si>
    <t xml:space="preserve">   Quinoline</t>
  </si>
  <si>
    <t>Dietary study in rats.  Cancer target organ - liver. Classification - likely (IRIS 9/01).</t>
  </si>
  <si>
    <t>Wester et al., 1993</t>
  </si>
  <si>
    <t>5 year Aroclor 1254 ingestion study in non-human primates.  Chronic RfD was modified to estimate the subchronic RfD.  Target organ - immune system.  Uncertainty factor - 100.  Confidence in RfD - NA (HEAST 1997)</t>
  </si>
  <si>
    <t>Minnesota Department of Health draft Chronic Oral Health Risk Value (4/98). Target organ - developmental.</t>
  </si>
  <si>
    <t>Dietary studies in rats. Cancer target organ - liver. Class B2.  (IRIS 10/96)</t>
  </si>
  <si>
    <t>Based on oral studies.  Cancer target organ - liver.  (CalEPA 1997)</t>
  </si>
  <si>
    <t>2 year dietary study in rats.  Chronic value was adopted as subchronic value.  Target organ - liver.  Uncertainty factor - 1000.  Confidence in RfD - NA (HEAST 1997)</t>
  </si>
  <si>
    <t>Dietary study in rats.  Target organ - liver.  Uncertainty factor - 1000.  Confidence in RfD - medium (IRIS 12/95)</t>
  </si>
  <si>
    <t>Dietary study in mice.  Cancer target organ - liver.  Class B2 (IRIS 12/95).</t>
  </si>
  <si>
    <t xml:space="preserve">Estimated from oral study (IRIS 12/95). </t>
  </si>
  <si>
    <t>Dietary study in mice.  Cancer target organ - liver. Class B2 (HEAST 1997)</t>
  </si>
  <si>
    <t>Dietary study in mice.  Target organ - liver.  Uncertainty factor - 1000.  Confidence in RfD - medium (IRIS 4/97).</t>
  </si>
  <si>
    <t>Classification under review (IRIS 4/97)</t>
  </si>
  <si>
    <t>Chronic RfD was adopted as subchronic RfD as in the past.  Target organ - liver.  Uncertainty factor - 300.  Confidence in RfD - medium</t>
  </si>
  <si>
    <t>Minnesota Department of Health, Draft Health Risk Value for subchronic exposure (4/98).  Target organ - liver.  Based on modified IRIS value.</t>
  </si>
  <si>
    <t>Chronic oral study in mice. Target organ - liver.  Uncertainty factor - 300.  Confidence in RfD - medium. (IRIS 2/98)</t>
  </si>
  <si>
    <t>Subchronic inhalation study in rats.  Target organ - liver.  Uncertainty factor - 1000.  Confidence in RfC - low. (IRIS 2/98)</t>
  </si>
  <si>
    <t>Dietary study in rats.  Target organ - liver.  Uncertainty factor - 300.  Confidence in RfD - low (IRIS 12/95).</t>
  </si>
  <si>
    <t>Geometric mean of slope factors from four data sets from mice.  Cancer target organ - liver.  Class B2 (IRIS 12/95).</t>
  </si>
  <si>
    <t>Oral data.  Class B2 (IRIS 12/95).</t>
  </si>
  <si>
    <t>60 week dietary study in dogs.  Chronic RfD was adopted as subchronic RfD. Target organ - liver.  Uncertainty factor - 1000.  Confidence in RfD - NA (HEAST 1997)</t>
  </si>
  <si>
    <t>Dietary study in dogs.  Target organ - liver.  Uncertainty factor - 1000.  Confidence in RfD - low (IRIS 12/95).</t>
  </si>
  <si>
    <t>Dietary study in dogs.  Target organ - blood system, liver, whole body.  Uncertainty factor - 1000.  Confidence in RfD - low (IRIS 4/97)</t>
  </si>
  <si>
    <t>2 year dietary study in rats.  Chronic RfD was adopted as subchronic.  Target organ - liver.  Uncertainty factor - 100.  Confidence in RfD - NA (HEAST 1997).</t>
  </si>
  <si>
    <t>Source (if multiple sources the source of the driving pathway is given): M = MDH; MI = IRIS adopted by MDH; I = IRIS;  H = HEAST; E = EPA NCEA/STSC or SSL; C = California EPA; A = ATSDR; O = Other</t>
  </si>
  <si>
    <t>impacts must be evaluated by other methods.</t>
  </si>
  <si>
    <t>multiple contaminants are present cumulative risk MUST be evaluated.  Concerns regarding ecological receptors, vapor migration,  and ground or surface water</t>
  </si>
  <si>
    <t>for guidance in applying Soil Reference Values.</t>
  </si>
  <si>
    <t>Refer to the Risk-Based Guidance for the Soil - Human Health Pathway Technical Support Document</t>
  </si>
  <si>
    <t>Oral</t>
  </si>
  <si>
    <t xml:space="preserve">Cancer </t>
  </si>
  <si>
    <t>(ug/L)</t>
  </si>
  <si>
    <t>Slope Factor</t>
  </si>
  <si>
    <t>or</t>
  </si>
  <si>
    <t>Benz[a]anthracene</t>
  </si>
  <si>
    <t>56-55-3</t>
  </si>
  <si>
    <t>Benzo[b]fluoranthene</t>
  </si>
  <si>
    <t>205-99-2</t>
  </si>
  <si>
    <t>Benzo[j]fluoranthene</t>
  </si>
  <si>
    <t>205-82-3</t>
  </si>
  <si>
    <t>Benzo[k]fluoranthene</t>
  </si>
  <si>
    <t>207-08-9</t>
  </si>
  <si>
    <t>Benzo[a]pyrene (1)</t>
  </si>
  <si>
    <t>50-32-8</t>
  </si>
  <si>
    <t>218-01-9</t>
  </si>
  <si>
    <t>Dibenz[a,j]acridine</t>
  </si>
  <si>
    <t>224-42-0</t>
  </si>
  <si>
    <t>Dibenz[a,h]acridine</t>
  </si>
  <si>
    <t>226-36-8</t>
  </si>
  <si>
    <t>Dibenz(a,h)anthracene (2)</t>
  </si>
  <si>
    <t>53-70-3</t>
  </si>
  <si>
    <t>7H-Dibenzo[c,g]carbazole</t>
  </si>
  <si>
    <t>194-59-2</t>
  </si>
  <si>
    <t>Dibenzo[a,e]pyrene</t>
  </si>
  <si>
    <t>192-65-4</t>
  </si>
  <si>
    <t>Dibenzo[a,h]pyrene</t>
  </si>
  <si>
    <t>189-64-0</t>
  </si>
  <si>
    <t>Dibenzo[a,i]pyrene</t>
  </si>
  <si>
    <t>189-55-9</t>
  </si>
  <si>
    <t>Dibenzo[a,l]pyrene</t>
  </si>
  <si>
    <t>191-30-0</t>
  </si>
  <si>
    <t>7,12-Dimethylbenzanthracene (2)</t>
  </si>
  <si>
    <t>57-97-6</t>
  </si>
  <si>
    <t>1,6-Dinitropyrene</t>
  </si>
  <si>
    <t>42397-64-8</t>
  </si>
  <si>
    <t>1,8-Dinitropyrene</t>
  </si>
  <si>
    <t>42397-65-9</t>
  </si>
  <si>
    <t>Indeno[1,2,3,-c,d]pyrene</t>
  </si>
  <si>
    <t>193-39-5</t>
  </si>
  <si>
    <t>3-Methylcholanthrene (2)</t>
  </si>
  <si>
    <t>56-49-5</t>
  </si>
  <si>
    <t>5-Methylchrysene</t>
  </si>
  <si>
    <t>5-Nitroacenaphthene (2)</t>
  </si>
  <si>
    <t>602-87-9</t>
  </si>
  <si>
    <t>1-Nitropyrene</t>
  </si>
  <si>
    <t>5522-43-0</t>
  </si>
  <si>
    <t>4-Nitropyrene</t>
  </si>
  <si>
    <t>57835-92-4</t>
  </si>
  <si>
    <t>6-Nitrochrysene</t>
  </si>
  <si>
    <t>7496-02-8</t>
  </si>
  <si>
    <t>2-Nitrofluorene</t>
  </si>
  <si>
    <t>607-57-8</t>
  </si>
  <si>
    <t>to the BaP criteria</t>
  </si>
  <si>
    <t>(1) Oral slope factor utilized by MDH (MDH Rules Relating to Health Risk Values, 2002)</t>
  </si>
  <si>
    <t>(2) "PEF" based on ratioing OEHHA oral cancer slope factor to the BaP oral cancer slope factor</t>
  </si>
  <si>
    <t>utilized by MDH.</t>
  </si>
  <si>
    <t>Source: MDH Memorandum 2001.  Based on California EPA Office of Environmental</t>
  </si>
  <si>
    <t>Health Hazard Assessment (OEHHA) 1999 Risk Assessment Guidelines, Part II:</t>
  </si>
  <si>
    <t>Technical Support Document for Describing Available Cancer Potency Factors.</t>
  </si>
  <si>
    <t xml:space="preserve"> http:/www.oehha.org/air/cancer_guide/hsca2.html#download</t>
  </si>
  <si>
    <r>
      <t>(mg/kg-d)</t>
    </r>
    <r>
      <rPr>
        <vertAlign val="superscript"/>
        <sz val="8"/>
        <rFont val="MS Sans Serif"/>
        <family val="2"/>
      </rPr>
      <t>-1</t>
    </r>
  </si>
  <si>
    <t>7429-90-5</t>
  </si>
  <si>
    <t>Lithium</t>
  </si>
  <si>
    <t>7439-93-2</t>
  </si>
  <si>
    <t>7440-36-0</t>
  </si>
  <si>
    <t>7440-38-2</t>
  </si>
  <si>
    <t>12 day oral study during gestation in rabbits.  Target organ - nervous system, respiratory system, and whole body.  Uncertainty factor - 1000.  Confidence in RfD - NA (HEAST 1997)</t>
  </si>
  <si>
    <t>Oral study in rabbits. Target organ - nervous system and respiratory system. Uncertainty factor - 1000. Confidence in RfD - NA (HEAST 1995).</t>
  </si>
  <si>
    <t>Drinking water study in rats.  Cancer target organ - bladder.  Class B2 (IRIS 12/95).</t>
  </si>
  <si>
    <t>N-Nitroso-di-n-propylamine</t>
  </si>
  <si>
    <t>Drinking water study in rats.  Cancer target organ - liver and gastrointestinal tract.  Class B2 (IRIS 4/97)</t>
  </si>
  <si>
    <t>Wester et al., 1993; EPA Dermal Guidance (2004) exhibit 3-4</t>
  </si>
  <si>
    <t>Developmental study in mink. Target organ - reproduction. UF = 1000. Confidence in RfD - NA (ATSDR 9/01)</t>
  </si>
  <si>
    <t>Oral study in rats. Target organ - liver and kidney. Uncertainty factor - 100. Confidence in RfD - medium (IRIS 2/93).</t>
  </si>
  <si>
    <t>Dietary study in mice. Cancer target organ - multiple sites. Class B2 (IRIS 2/93)</t>
  </si>
  <si>
    <t>EPA Dermal Guidance (2004) exhibit 3-4</t>
  </si>
  <si>
    <t>Oral study during gestation in rats.    Target organ - fetus.  Uncertainty factor - 100.  Confidence in RfD - NA (HEAST 1995)</t>
  </si>
  <si>
    <t>Oral developmental study in rats.  Target organ - reduced maternal weight gain..  Uncertainty factor - 300.  Confidence in RfD - med/high (IRIS 9/02)</t>
  </si>
  <si>
    <t>Route-to-route extrapolated inhalation benchmark. (EPA Vapor Intrusion Guidance 2002)</t>
  </si>
  <si>
    <t>Inadequate (IRIS 9/02)</t>
  </si>
  <si>
    <t>90 day oral study in rats.  Target organ - liver.  Uncertainty factor - 100.  Confidence in RfD - NA (HEAST 1997)</t>
  </si>
  <si>
    <t>Oral gavage study in rats.  Target organ - liver. Uncertainty factor - 1000. Confidence in RfD - medium (IRIS 12/95).</t>
  </si>
  <si>
    <t>98 day dietary study.  Target organ - liver and kidney.  Uncertainty factor - 100.  Confidence in RfD - NA (HEAST 1997)</t>
  </si>
  <si>
    <t>Dietary study in rats. Target organ - liver and kidney. Uncertainty factor - 1000. Confidence in RfD - low (IRIS 12/95).</t>
  </si>
  <si>
    <t>Dietary study in rats. Cancer target organ - blood system. Class B2 (IRIS 4/96).</t>
  </si>
  <si>
    <t>Based on oral study in mice. (IRIS 4/96).</t>
  </si>
  <si>
    <t>PAHs (Polynuclear Aromatic Hydrocarbons)</t>
  </si>
  <si>
    <t xml:space="preserve">   Acenaphthene</t>
  </si>
  <si>
    <t>Based on benzo(a)pyrene</t>
  </si>
  <si>
    <t>90 day oral gavage study in mice.  Target organ - liver.  Uncertainty factor - 300.  Confidence in RfD - NA. (HEAST 1997)</t>
  </si>
  <si>
    <t>Modified chronic RfC based on subchronic RfD/chronic RfD ratio.</t>
  </si>
  <si>
    <t>Oral study in mice. Target organ - liver. Uncertainty factor - 3000.  Confidence in RfD - low (IRIS 12/95).</t>
  </si>
  <si>
    <t xml:space="preserve">   Anthracene</t>
  </si>
  <si>
    <t>90 day oral gavage study in mice.  Target organ - None observed at dose tested.  Uncertainty factor - 300.  Confidence in RfD - NA (HEAST 1997)</t>
  </si>
  <si>
    <t>Oral study in mice. Target organ - none observed at the doses evaluated. Uncertainty factor - 3000. Confidence in RfD - low (IRIS 12/95).</t>
  </si>
  <si>
    <t xml:space="preserve">   Benzo(a)pyrene (BaP equiv)</t>
  </si>
  <si>
    <t>Wester et al., 1990; Yang et al., 1989; EPA Dermal Guidance (2004) exhibit 3-4</t>
  </si>
  <si>
    <t>Based on limited data suggesting a relative bioavailability of 54% from diet and 40% from soil.  Relative to pure compound.</t>
  </si>
  <si>
    <t>Geometric mean of four slope factors obtained by different modeling methods using 2 different studies in more than 1 sex and species. Class B2 (IRIS 11/94).  Also MDH chronic OHRV (3/02)</t>
  </si>
  <si>
    <t>Provisional value provided by NCEA to EPA Region Offices (EPA Region 9 PRG Table10/04 )</t>
  </si>
  <si>
    <t xml:space="preserve">   Fluoranthene</t>
  </si>
  <si>
    <t>90 day oral study in mice.  Target organ - kidney, blood, and liver.  Uncertainty factor - 300.  Confidence in RfD - NA (HEAST 1997)</t>
  </si>
  <si>
    <t>72-20-8</t>
  </si>
  <si>
    <t>76-44-8</t>
  </si>
  <si>
    <t>1024-57-3</t>
  </si>
  <si>
    <t>319-84-6</t>
  </si>
  <si>
    <t>319-85-7</t>
  </si>
  <si>
    <t>58-89-9</t>
  </si>
  <si>
    <t>608-73-1</t>
  </si>
  <si>
    <t>72-43-5</t>
  </si>
  <si>
    <t>94-74-6</t>
  </si>
  <si>
    <t>93-65-2</t>
  </si>
  <si>
    <t>51218-45-2</t>
  </si>
  <si>
    <t>1918-02-1</t>
  </si>
  <si>
    <t>13071-79-9</t>
  </si>
  <si>
    <t>8001-35-2</t>
  </si>
  <si>
    <t>93-76-5</t>
  </si>
  <si>
    <t>19408-74-3</t>
  </si>
  <si>
    <t>1746-01-6</t>
  </si>
  <si>
    <t>99-65-0</t>
  </si>
  <si>
    <t>121-14-2</t>
  </si>
  <si>
    <t>606-20-2</t>
  </si>
  <si>
    <t>2691-41-0</t>
  </si>
  <si>
    <t>121-82-4</t>
  </si>
  <si>
    <t>99-35-4</t>
  </si>
  <si>
    <t>118-96-7</t>
  </si>
  <si>
    <t>likely</t>
  </si>
  <si>
    <t>human carcinogen</t>
  </si>
  <si>
    <t>NOTE:Based on LIMITED multiple pathway exposure scenario (i.e., incidential soil/dust ingestion, dermal contact and inhalation of outdoor dust and vapors).  If</t>
  </si>
  <si>
    <t>Missing Pathway: highlight indicates a potentially important pathway for which data is missing</t>
  </si>
  <si>
    <t>Cancer Class 1986:</t>
  </si>
  <si>
    <t>Group D - Not Classifiable</t>
  </si>
  <si>
    <t>Cancer Class 2005:</t>
  </si>
  <si>
    <t>Carcinogenic - Carcinogenic to Humans</t>
  </si>
  <si>
    <t>Likely - Likely to be Carcinogenic to Humans</t>
  </si>
  <si>
    <t>Suggestive - Suggestive Evidence of Carcinogenic Potential</t>
  </si>
  <si>
    <t>Inadequate - Inadequate Information to Assess Carcinogenic Potential</t>
  </si>
  <si>
    <t>Not Likely - Not Likely to be Carcinogenic to Humans</t>
  </si>
  <si>
    <r>
      <t>"</t>
    </r>
    <r>
      <rPr>
        <b/>
        <sz val="8"/>
        <rFont val="MS Sans Serif"/>
        <family val="2"/>
      </rPr>
      <t>y</t>
    </r>
    <r>
      <rPr>
        <sz val="8"/>
        <rFont val="MS Sans Serif"/>
        <family val="2"/>
      </rPr>
      <t>"  indicates that contaminant is considered volative.</t>
    </r>
  </si>
  <si>
    <t>WHOLE BODY (Note: Soil Maximum Utilized)</t>
  </si>
  <si>
    <t>KIDN; LIV/GI; REPRO (Note: Csat utilized)</t>
  </si>
  <si>
    <t>CNS/PNS; REPRO; RESP (Note: Csat utilized)</t>
  </si>
  <si>
    <t>LIV/GI; CANCER (? Class C - extra UF of 10)</t>
  </si>
  <si>
    <t>CNS/PNS; WHOLE BODY; CANCER (? Class C extra UF of 10)</t>
  </si>
  <si>
    <t>CNS/PNS; RESP; CANCER (? Class C extra UF of 10)</t>
  </si>
  <si>
    <t>CNS/PNS; WHOLE BODY  (NOTE: Csat utilitized)</t>
  </si>
  <si>
    <r>
      <t xml:space="preserve">CV/BLD; WHOLE BODY </t>
    </r>
    <r>
      <rPr>
        <b/>
        <sz val="8"/>
        <rFont val="MS Sans Serif"/>
        <family val="2"/>
      </rPr>
      <t>(NOTE: May not be protective of subchronic exposure)</t>
    </r>
  </si>
  <si>
    <r>
      <t xml:space="preserve">REPRO; DEV; RESP </t>
    </r>
    <r>
      <rPr>
        <b/>
        <sz val="8"/>
        <rFont val="MS Sans Serif"/>
        <family val="2"/>
      </rPr>
      <t>(NOTE: May not be protective of subchronic exposure)</t>
    </r>
  </si>
  <si>
    <r>
      <t xml:space="preserve">CV/BLD; IMMUN; RESP;CANCER  </t>
    </r>
    <r>
      <rPr>
        <b/>
        <sz val="8"/>
        <rFont val="MS Sans Serif"/>
        <family val="2"/>
      </rPr>
      <t>(NOTE: May not be protective of subchronic exposure)</t>
    </r>
  </si>
  <si>
    <r>
      <t>CNS/PNS; IMMUNE; KIDN</t>
    </r>
    <r>
      <rPr>
        <b/>
        <sz val="8"/>
        <rFont val="MS Sans Serif"/>
      </rPr>
      <t xml:space="preserve"> (NOTE: May not be protective of subchronic exposure)</t>
    </r>
  </si>
  <si>
    <r>
      <t xml:space="preserve">IMMUNE; CNS/PNS; CANCER  </t>
    </r>
    <r>
      <rPr>
        <b/>
        <sz val="8"/>
        <rFont val="MS Sans Serif"/>
        <family val="2"/>
      </rPr>
      <t>(NOTE: May not be protective of subchronic exposure)</t>
    </r>
  </si>
  <si>
    <r>
      <t>CNS/PNS; REPROD</t>
    </r>
    <r>
      <rPr>
        <b/>
        <sz val="8"/>
        <rFont val="MS Sans Serif"/>
      </rPr>
      <t xml:space="preserve"> (NOTE: May not be protective of subchronic exposure)</t>
    </r>
  </si>
  <si>
    <r>
      <t>KIDN; CANCER</t>
    </r>
    <r>
      <rPr>
        <b/>
        <sz val="8"/>
        <rFont val="MS Sans Serif"/>
      </rPr>
      <t xml:space="preserve"> (NOTE: May not be protective of subchronic exposure)</t>
    </r>
  </si>
  <si>
    <r>
      <t xml:space="preserve">LIV/GI; KIDN; DEV; CANCER </t>
    </r>
    <r>
      <rPr>
        <b/>
        <sz val="8"/>
        <rFont val="MS Sans Serif"/>
      </rPr>
      <t>(NOTE: May not be protective of subchronic exposure)</t>
    </r>
  </si>
  <si>
    <r>
      <t xml:space="preserve">REPROD; LIV/GI; ADREN; CANCER  </t>
    </r>
    <r>
      <rPr>
        <b/>
        <sz val="8"/>
        <rFont val="MS Sans Serif"/>
        <family val="2"/>
      </rPr>
      <t>(NOTE: May not be protective of subchronic exposure)</t>
    </r>
  </si>
  <si>
    <r>
      <t xml:space="preserve">KIDN; CANCER (?) </t>
    </r>
    <r>
      <rPr>
        <b/>
        <sz val="8"/>
        <rFont val="MS Sans Serif"/>
      </rPr>
      <t>(NOTE: May not be protective of subchronic exposure)</t>
    </r>
  </si>
  <si>
    <r>
      <t>NA; CANCER</t>
    </r>
    <r>
      <rPr>
        <b/>
        <sz val="8"/>
        <rFont val="MS Sans Serif"/>
      </rPr>
      <t xml:space="preserve"> (NOTE: May not be protective of subchronic exposure)</t>
    </r>
  </si>
  <si>
    <r>
      <t xml:space="preserve">LIV/GI  </t>
    </r>
    <r>
      <rPr>
        <b/>
        <sz val="8"/>
        <rFont val="MS Sans Serif"/>
      </rPr>
      <t>(NOTE: May not be protective of subchronic exposure)</t>
    </r>
  </si>
  <si>
    <r>
      <t xml:space="preserve">LIV/GI; CANCER </t>
    </r>
    <r>
      <rPr>
        <b/>
        <sz val="8"/>
        <rFont val="MS Sans Serif"/>
      </rPr>
      <t>(NOTE: May not be protective of subchronic exposure)</t>
    </r>
  </si>
  <si>
    <r>
      <t>RESP; CANCER</t>
    </r>
    <r>
      <rPr>
        <b/>
        <sz val="8"/>
        <rFont val="MS Sans Serif"/>
      </rPr>
      <t xml:space="preserve"> (NOTE: May not be protective of subchronic exposure)</t>
    </r>
  </si>
  <si>
    <r>
      <t xml:space="preserve">REPROD; DEV </t>
    </r>
    <r>
      <rPr>
        <b/>
        <sz val="8"/>
        <rFont val="MS Sans Serif"/>
      </rPr>
      <t>(NOTE: May not be protective of subchronic exposure)</t>
    </r>
  </si>
  <si>
    <r>
      <t>KIDN; LIV/GI; CANCER (?)</t>
    </r>
    <r>
      <rPr>
        <b/>
        <sz val="8"/>
        <rFont val="MS Sans Serif"/>
      </rPr>
      <t xml:space="preserve"> (NOTE: May not be protective of subchronic exposure)</t>
    </r>
  </si>
  <si>
    <r>
      <t xml:space="preserve">CV/BLD; IMMUNE; LIV/GI; CANCER (?) </t>
    </r>
    <r>
      <rPr>
        <b/>
        <sz val="8"/>
        <rFont val="MS Sans Serif"/>
      </rPr>
      <t>(NOTE: May not be protective of subchronic exposure)</t>
    </r>
  </si>
  <si>
    <r>
      <t xml:space="preserve">CANCER </t>
    </r>
    <r>
      <rPr>
        <b/>
        <sz val="8"/>
        <rFont val="MS Sans Serif"/>
      </rPr>
      <t>(NOTE: May not be protective of subchronic exposure)</t>
    </r>
  </si>
  <si>
    <r>
      <t>CANCER</t>
    </r>
    <r>
      <rPr>
        <b/>
        <sz val="8"/>
        <rFont val="MS Sans Serif"/>
      </rPr>
      <t xml:space="preserve"> (NOTE: May not be protective of subchronic exposure)</t>
    </r>
  </si>
  <si>
    <r>
      <t xml:space="preserve">CV/BLD; KIDN; LIV/GI; CANCER </t>
    </r>
    <r>
      <rPr>
        <b/>
        <sz val="8"/>
        <rFont val="MS Sans Serif"/>
        <family val="2"/>
      </rPr>
      <t>(NOTE: May not be protective of subchronic exposure)</t>
    </r>
  </si>
  <si>
    <t>WHOLE BODY (Csat Utilized)</t>
  </si>
  <si>
    <t>CNS/PNS (NOTE: Csat utilized)</t>
  </si>
  <si>
    <t>CNS/PNS; CANCER (?) (NOTE: Csat utilized)</t>
  </si>
  <si>
    <t>CNS/PNS; DEV; KIDN; WHOLE BODY (NOTE: Csat utilized)</t>
  </si>
  <si>
    <t>NA (Note: Soil Maximum Utilized)</t>
  </si>
  <si>
    <t>Dietary study in rats.  Target organ - liver.  Uncertainty factor - 100.  Confidence in RfD - medium (IRIS 12/95).</t>
  </si>
  <si>
    <t>Geometric mean of 13 slope factors.  Cancer target organ - liver.  Class B2 (IRIS 12/95).</t>
  </si>
  <si>
    <t>2 year dietary study in rats and 1 year dietary study in dogs.   Target organ - kidney, nervous system, and cardiovascular system.  Uncertainty factor - 100.  Confidence in RfD - NA (HEAST 1997)</t>
  </si>
  <si>
    <t>Dietary study in rats.  Target organ - kidney, nervous system, and cardiovascular system.  Uncertainty factor - 100.  Confidence in RfD - medium (IRIS 12/95).</t>
  </si>
  <si>
    <t>2 year dietary study in dogs.  Chronic RfD was adopted as subchronic RfD.  Target organ - nervous and liver/gastrointestinal system.  Uncertainty factor - 100.  Confidence in RfD - NA (HEAST 1997)</t>
  </si>
  <si>
    <t>Oral study in dogs.  Target organ - nervous system and liver/gastrointestinal system.  Uncertainty factor - 100.  Confidence in RfD - medium (IRIS 12/95).</t>
  </si>
  <si>
    <t>2 year dietary study in rats.  Chronic RfD was adpoted as subchronic RfD. Target organ - liver.  Uncertainty factor - 300.  Confidence in RfD - NA (HEAST 1997)</t>
  </si>
  <si>
    <t>52 week dietary study in dogs.  Chronic RfD was adopted as subchronic RfD. Target organ - kidney and liver.  Uncertainty factor - 300.  Confidence in RfD - NA (HEAST 1997)</t>
  </si>
  <si>
    <t>Dietary study in dogs.  Target organ - kidney and liver.  Uncertainty factor - 300.  Confidence in RfD - medium (IRIS 12/95).</t>
  </si>
  <si>
    <t>alpha-Hexachlorocyclohexane (alpha-BHC or alpha-HCH)</t>
  </si>
  <si>
    <t>Based on gamma-HCH</t>
  </si>
  <si>
    <t>Default and consistent with information in ATSDR Toxicological profile (1994)</t>
  </si>
  <si>
    <t>Dietary study in mice. Cancer target organ - liver. Class B2. (IRIS 12/95)</t>
  </si>
  <si>
    <t>Based on oral studies. Class B2 (IRIS 12/95)</t>
  </si>
  <si>
    <t>beta-Hexachlorocyclohexane) (beta-BHC or beta-HCH)</t>
  </si>
  <si>
    <t>SKIN; CANCER</t>
  </si>
  <si>
    <t>7440-39-3</t>
  </si>
  <si>
    <t>CV/BLD; KIDN; DEV</t>
  </si>
  <si>
    <t>LIV/GI; RESP; IMMUN; CANCER</t>
  </si>
  <si>
    <t>7440-41-7</t>
  </si>
  <si>
    <t>REPRO; DEV; RESP</t>
  </si>
  <si>
    <t>7440-42-8</t>
  </si>
  <si>
    <t>7440-43-9</t>
  </si>
  <si>
    <t>16065-83-1</t>
  </si>
  <si>
    <t>Soil Maximum Utilized. HQ should not be &gt; 1.</t>
  </si>
  <si>
    <t>18540-29-9</t>
  </si>
  <si>
    <t>7440-48-4</t>
  </si>
  <si>
    <t>CV/BLD; IMMUN; RESP; CANCER</t>
  </si>
  <si>
    <t>7440-50-8</t>
  </si>
  <si>
    <t>544-92-3</t>
  </si>
  <si>
    <t>57-12-5</t>
  </si>
  <si>
    <r>
      <t>CNS/PNS; REPRO; THYROID; WHOLE BODY (</t>
    </r>
    <r>
      <rPr>
        <b/>
        <sz val="8"/>
        <rFont val="MS Sans Serif"/>
      </rPr>
      <t>Note: does not address HCN</t>
    </r>
    <r>
      <rPr>
        <sz val="8"/>
        <rFont val="MS Sans Serif"/>
        <family val="2"/>
      </rPr>
      <t>)</t>
    </r>
  </si>
  <si>
    <t>7439-89-6</t>
  </si>
  <si>
    <t>7439-92-1</t>
  </si>
  <si>
    <t>CNS/PNS; DEV; KIDN; THYROID</t>
  </si>
  <si>
    <t>7439-96-5</t>
  </si>
  <si>
    <t>CNS/PNS; IMMUNE; KIDN</t>
  </si>
  <si>
    <t>CNS/PNS; DEV; REPROD</t>
  </si>
  <si>
    <t>7439-97-6   7487-94-7</t>
  </si>
  <si>
    <t>22967-92-6</t>
  </si>
  <si>
    <t>WHOLE BODY; RESP; CANCER</t>
  </si>
  <si>
    <t>7782-49-2</t>
  </si>
  <si>
    <t>7440-22-4</t>
  </si>
  <si>
    <t>7440-32-6</t>
  </si>
  <si>
    <t>7440-62-2     1314-62-1</t>
  </si>
  <si>
    <t>7440-66-6</t>
  </si>
  <si>
    <t>Strontium</t>
  </si>
  <si>
    <t>7440-24-6</t>
  </si>
  <si>
    <t>Skeletal</t>
  </si>
  <si>
    <t>CV/BLD; HAIR; LIVER; REPROD</t>
  </si>
  <si>
    <t>CV/BLD; HAIR; Liver; REPROD</t>
  </si>
  <si>
    <t>67-64-1</t>
  </si>
  <si>
    <t>71-43-2</t>
  </si>
  <si>
    <t>75-27-4</t>
  </si>
  <si>
    <t>74-83-9</t>
  </si>
  <si>
    <t>106-99-0</t>
  </si>
  <si>
    <t>104-51-8</t>
  </si>
  <si>
    <t>135-98-8</t>
  </si>
  <si>
    <t>98-06-6</t>
  </si>
  <si>
    <t>75-15-0</t>
  </si>
  <si>
    <t>56-23-5</t>
  </si>
  <si>
    <t>108-90-7</t>
  </si>
  <si>
    <t>75-00-3</t>
  </si>
  <si>
    <t>IMMUNE; CNS/PNS; CANCER</t>
  </si>
  <si>
    <t>IMMUN; CNS/PNS; CANCER</t>
  </si>
  <si>
    <t>Carcinogenic</t>
  </si>
  <si>
    <t>67-66-3</t>
  </si>
  <si>
    <t>74-87-3</t>
  </si>
  <si>
    <t>95-49-8</t>
  </si>
  <si>
    <t>98-82-8</t>
  </si>
  <si>
    <t>106-93-4</t>
  </si>
  <si>
    <t>74-95-3</t>
  </si>
  <si>
    <t>75-71-8</t>
  </si>
  <si>
    <t>75-34-3</t>
  </si>
  <si>
    <t>107-06-2</t>
  </si>
  <si>
    <t>75-35-4</t>
  </si>
  <si>
    <t>154-59-2</t>
  </si>
  <si>
    <t>156-60-5</t>
  </si>
  <si>
    <t>540-59-0</t>
  </si>
  <si>
    <t>75-09-2</t>
  </si>
  <si>
    <t>78-87-5</t>
  </si>
  <si>
    <t>100-41-4</t>
  </si>
  <si>
    <t>110-54-3</t>
  </si>
  <si>
    <t>78-93-3</t>
  </si>
  <si>
    <t>108-10-1</t>
  </si>
  <si>
    <t>91-20-3</t>
  </si>
  <si>
    <t>103-65-1</t>
  </si>
  <si>
    <t>100-42-5</t>
  </si>
  <si>
    <t>630-20-6</t>
  </si>
  <si>
    <t>79-34-5</t>
  </si>
  <si>
    <t>127-18-4</t>
  </si>
  <si>
    <t>108-88-3</t>
  </si>
  <si>
    <t>120-82-1</t>
  </si>
  <si>
    <t>71-55-6</t>
  </si>
  <si>
    <t>79-00-5</t>
  </si>
  <si>
    <t>79-01-6</t>
  </si>
  <si>
    <t>75-69-4</t>
  </si>
  <si>
    <t>76-13-1</t>
  </si>
  <si>
    <t>95-63-6</t>
  </si>
  <si>
    <t>108-67-8</t>
  </si>
  <si>
    <t>75-01-4</t>
  </si>
  <si>
    <t>1330-20-7</t>
  </si>
  <si>
    <t>LIV/GI; KIDN; DEV; CANCER</t>
  </si>
  <si>
    <t>REPROD; LIV/GI; ADREN; CANCER</t>
  </si>
  <si>
    <t>Likely</t>
  </si>
  <si>
    <t>REPROD; DEV</t>
  </si>
  <si>
    <t>IH</t>
  </si>
  <si>
    <t>KID; LIV/GI; DEV; WHOLE BODY</t>
  </si>
  <si>
    <t>DEV; LIV/GI; CANCER</t>
  </si>
  <si>
    <t>Known</t>
  </si>
  <si>
    <t>LIV/GI; DEV; CANCER</t>
  </si>
  <si>
    <t>CNS/PNS; DEV; KIDN; WHOLE BODY</t>
  </si>
  <si>
    <t>1,4-Dioxane</t>
  </si>
  <si>
    <t>123-91-1</t>
  </si>
  <si>
    <t>CV/BLD; KIDN; LIV/GI; CANCER</t>
  </si>
  <si>
    <t>65-85-0</t>
  </si>
  <si>
    <t>100-51-6</t>
  </si>
  <si>
    <t>111-44-4</t>
  </si>
  <si>
    <t>542-88-1</t>
  </si>
  <si>
    <t>75-25-2</t>
  </si>
  <si>
    <t>85-68-7</t>
  </si>
  <si>
    <t>132-64-9</t>
  </si>
  <si>
    <t>106-37-6</t>
  </si>
  <si>
    <t>124-48-1</t>
  </si>
  <si>
    <t>84-74-2</t>
  </si>
  <si>
    <t>95-50-1</t>
  </si>
  <si>
    <t>541-73-1</t>
  </si>
  <si>
    <t>106-46-7</t>
  </si>
  <si>
    <t>91-94-1</t>
  </si>
  <si>
    <t>120-83-2</t>
  </si>
  <si>
    <t>117-81-7</t>
  </si>
  <si>
    <t>105-67-9</t>
  </si>
  <si>
    <t>117-84-0</t>
  </si>
  <si>
    <t>107-21-1</t>
  </si>
  <si>
    <t>118-74-1</t>
  </si>
  <si>
    <t>87-68-3</t>
  </si>
  <si>
    <t>77-47-4</t>
  </si>
  <si>
    <t>67-56-1</t>
  </si>
  <si>
    <t>95-48-7</t>
  </si>
  <si>
    <t>108-39-4</t>
  </si>
  <si>
    <t>106-44-5</t>
  </si>
  <si>
    <t>86-30-6</t>
  </si>
  <si>
    <t>621-64-7</t>
  </si>
  <si>
    <t>87-86-5</t>
  </si>
  <si>
    <t>108-95-2</t>
  </si>
  <si>
    <t>58-90-2</t>
  </si>
  <si>
    <t>95-95-4</t>
  </si>
  <si>
    <t>88-06-2</t>
  </si>
  <si>
    <t xml:space="preserve">Or </t>
  </si>
  <si>
    <r>
      <t xml:space="preserve">RESP; CANCER </t>
    </r>
    <r>
      <rPr>
        <b/>
        <sz val="8"/>
        <rFont val="MS Sans Serif"/>
        <family val="2"/>
      </rPr>
      <t>(NOTE: Not Protective of High Short-term Exposure)</t>
    </r>
  </si>
  <si>
    <t>KIDN; LIV/GI; RESP</t>
  </si>
  <si>
    <t>not likely</t>
  </si>
  <si>
    <t>DEV; KIDN; LIV/GI; REPRO; CANCER</t>
  </si>
  <si>
    <t>De Or</t>
  </si>
  <si>
    <t>2-Methyl naphthalene</t>
  </si>
  <si>
    <t>91-57-6</t>
  </si>
  <si>
    <t>83-32-9</t>
  </si>
  <si>
    <t>120-12-7</t>
  </si>
  <si>
    <t>206-44-0</t>
  </si>
  <si>
    <t>86-73-7</t>
  </si>
  <si>
    <t>129-00-0</t>
  </si>
  <si>
    <t>91-22-5</t>
  </si>
  <si>
    <t>1336-36-3</t>
  </si>
  <si>
    <t>309-00-2</t>
  </si>
  <si>
    <t>86-74-8</t>
  </si>
  <si>
    <t>133-90-4</t>
  </si>
  <si>
    <t>57-74-9</t>
  </si>
  <si>
    <t>72-54-8</t>
  </si>
  <si>
    <t>72-55-9</t>
  </si>
  <si>
    <t>50-29-3</t>
  </si>
  <si>
    <t>333-41-5</t>
  </si>
  <si>
    <t>94-75-7</t>
  </si>
  <si>
    <t>94-82-6</t>
  </si>
  <si>
    <t>60-57-1</t>
  </si>
  <si>
    <t>115-29-7</t>
  </si>
  <si>
    <r>
      <t>1)</t>
    </r>
    <r>
      <rPr>
        <sz val="12"/>
        <rFont val="Arial"/>
        <family val="2"/>
      </rPr>
      <t xml:space="preserve">  Replaced WHO 1998 Dioxin TEFs with WHO 2005 TEFs.</t>
    </r>
  </si>
  <si>
    <t xml:space="preserve">Van den Berg, et al.,  The 2005 World Health Organization Re-evaluation of Human and Mammalian </t>
  </si>
  <si>
    <t>Toxic Equivalency Factors for Dioxins and Dioxin-like Compounds.  ToxSci Advance Access published July 7, 2006</t>
  </si>
  <si>
    <t>SUMMARY OF TIER 2 SHORT-TERM WORKER SOIL REFERENCE VALUE INFORMATION. (9/06 Version)</t>
  </si>
  <si>
    <t>TIER 2 SHORT-TERM WORKER SOIL REFERENCE VALUE RISK EVALUATION (9/06 Version)</t>
  </si>
  <si>
    <t>Benzo(a)pyrene (BaP) Equivalents (9/06 Version) - place site concentration in column E</t>
  </si>
  <si>
    <t>TCDD Equivalents Calculation (9/06 Version) -- place site concentration in column D</t>
  </si>
  <si>
    <t>(a) Van den Berg, et al.,  The 2005 World Health Organization Re-evaluation of Human and Mammalian</t>
  </si>
  <si>
    <t>13 week oral study in dogs.  Target organ - nervous system, cardiovascular/blood system, liver and kidney.  Uncertainty factor - 300.  Confidence in RfD - NA (HEAST 1997).</t>
  </si>
  <si>
    <t>Oral study in dogs.  Target organ - nervous system, cardiovascular/blood system, liver and kidney.  Uncertainty factor - 3000.  Confidence in RfD - NA (HEAST 1997).</t>
  </si>
  <si>
    <t>2,4- and 2,6 DNT Mixture</t>
  </si>
  <si>
    <t>Based on 2,4-DNT</t>
  </si>
  <si>
    <t>see 2,4- or 2,6-DNT</t>
  </si>
  <si>
    <t>Dietary study in rats and mice.  Cancer target organ - multiple sites.  Class B2 (IRIS 12/95).</t>
  </si>
  <si>
    <t>Dietary study in rats.  Target organ - liver.  Uncertainty factor - 1000.  Confidence in RfD - low (IRIS 12/95).</t>
  </si>
  <si>
    <t>Default based on ATSDR toxicological profile information indicating absorption does occur.</t>
  </si>
  <si>
    <t>ATSDR toxicological profile information indicating poor and slow absorption.</t>
  </si>
  <si>
    <t>105 week oral study in rats.  Chronic RfD was adopted as subchronic RfD. Target organ - prostate.  Uncertainty factors - 100.  Confidence in RfD - NA (HEAST 1997)</t>
  </si>
  <si>
    <t>Oral study in rats.  Target organ - prostate.  Uncertainty factor - 100.  Confidence in RfD - high (IRIS 12/95).</t>
  </si>
  <si>
    <t>Dietary study in mice.  Cancer target organ - liver.  Class C (IRIS  12/95).</t>
  </si>
  <si>
    <t>Based on 1,3-DNB</t>
  </si>
  <si>
    <t>Dietary study in rats.  Target organ - blood system and spleen.  Uncertainty factor - 100.  Confidence in RfD - medium (IRIS 10/97).</t>
  </si>
  <si>
    <t>Oral study in dogs.  Chronic RfD adopted as subchronic RfD. Target organ - liver.  Uncertainty factor - 1000.  Confidence in RfD - NA (HEAST 1997)</t>
  </si>
  <si>
    <t>Dietary study in dogs.  Target organ - liver.  Uncertainty factor - 1000.  Confidence in RfD - medium (IRIS 12/95).</t>
  </si>
  <si>
    <t>Dietary studies in rats and mice.  Cancer target organ - multiple sites.  Class C (IRIS 12/95).</t>
  </si>
  <si>
    <t>Drinking water study in humans.  Target organ - teeth and skeleton.  Uncertainty factor applied - 1.  Confidence in RfD - high (HEAST 1997)</t>
  </si>
  <si>
    <t>Drinking water study in humans.  Target organ - teeth and skeleton.  Uncertainty factor applied - 1.  Confidence in RfD - high (IRIS 2/98)</t>
  </si>
  <si>
    <t>Provisional value. Based on NOAEL.  Uncertainty factor - 1. Confidence in RfD - medium. (NCEA memo, 7/96)</t>
  </si>
  <si>
    <t>Soil concentrations for lead are calculated based on EPA models.  These models do not address the dermal absorption pathway.</t>
  </si>
  <si>
    <t>Based on chronic</t>
  </si>
  <si>
    <t>NCEA Risk Assessment Issue Paper, 1993</t>
  </si>
  <si>
    <t>Chronic dietary study in humans.  Target organ - nervous sytem.  Uncertainty factor - 1.  Confidence in RfD - NA (HEAST 1997)</t>
  </si>
  <si>
    <t>Chronic exposure via diet and drinking water to humans.  Target organ - nervous system.  UF = 1.  Confidence in RfD - medium (IRIS 5/96).  Also MDH chronic mHRV (3/02)</t>
  </si>
  <si>
    <t>MDH chronic HRV (3/02). Target organ - nervous system.</t>
  </si>
  <si>
    <t>Mercury (inorganic)</t>
  </si>
  <si>
    <t>7439-97-6</t>
  </si>
  <si>
    <t>Yes</t>
  </si>
  <si>
    <t>EPA NCEA database (8/05); SSL Technical Background Document (1996)</t>
  </si>
  <si>
    <t>CNS/PNS; REPROD (Note: Soil Maximum Utilized)</t>
  </si>
  <si>
    <t>Not Available (Note: Soil Maximum Utilized)</t>
  </si>
  <si>
    <r>
      <t xml:space="preserve">CV/BLD; WHOLE BODY </t>
    </r>
    <r>
      <rPr>
        <b/>
        <sz val="8"/>
        <rFont val="MS Sans Serif"/>
        <family val="2"/>
      </rPr>
      <t>(NOTE: Not Protective of High Short-term Exposure)</t>
    </r>
  </si>
  <si>
    <r>
      <t xml:space="preserve">CV/BLD; KIDN; DEV </t>
    </r>
    <r>
      <rPr>
        <b/>
        <sz val="8"/>
        <rFont val="MS Sans Serif"/>
        <family val="2"/>
      </rPr>
      <t>(NOTE: Not Protective of High Short-term Exposure)</t>
    </r>
  </si>
  <si>
    <r>
      <t xml:space="preserve">REPRO; DEV; RESP </t>
    </r>
    <r>
      <rPr>
        <b/>
        <sz val="8"/>
        <rFont val="MS Sans Serif"/>
        <family val="2"/>
      </rPr>
      <t>(NOTE: Not Protective of High Short-term Exposure)</t>
    </r>
  </si>
  <si>
    <r>
      <t xml:space="preserve">CV/BLD; IMMUN; RESP; CANCER </t>
    </r>
    <r>
      <rPr>
        <b/>
        <sz val="8"/>
        <rFont val="MS Sans Serif"/>
        <family val="2"/>
      </rPr>
      <t>(NOTE: Not Protective of High Short-term Exposure)</t>
    </r>
  </si>
  <si>
    <r>
      <t xml:space="preserve">LIV/GI </t>
    </r>
    <r>
      <rPr>
        <b/>
        <sz val="8"/>
        <rFont val="MS Sans Serif"/>
        <family val="2"/>
      </rPr>
      <t>(NOTE: Not Protective of High Short-term Exposure)</t>
    </r>
  </si>
  <si>
    <r>
      <t xml:space="preserve">CNS/PNS; DEV; KIDN; THYROID </t>
    </r>
    <r>
      <rPr>
        <b/>
        <sz val="8"/>
        <rFont val="MS Sans Serif"/>
        <family val="2"/>
      </rPr>
      <t>(NOTE: Not Protective of High Short-term Exposure)</t>
    </r>
  </si>
  <si>
    <r>
      <t xml:space="preserve">CNS/PNS; IMMUNE; KIDN </t>
    </r>
    <r>
      <rPr>
        <b/>
        <sz val="8"/>
        <rFont val="MS Sans Serif"/>
      </rPr>
      <t>(NOTE: Not Protective of High Short-term Exposure)</t>
    </r>
  </si>
  <si>
    <r>
      <t>WHOLE BODY; RESP; CANCER</t>
    </r>
    <r>
      <rPr>
        <b/>
        <sz val="8"/>
        <rFont val="MS Sans Serif"/>
        <family val="2"/>
      </rPr>
      <t xml:space="preserve"> (NOTE: Not Protective of High Short-term Exposure)</t>
    </r>
  </si>
  <si>
    <t>Skeletal (NOTE: Soil Maximum Utilized)</t>
  </si>
  <si>
    <r>
      <t xml:space="preserve">IMMUNE; CNS/PNS; CANCER </t>
    </r>
    <r>
      <rPr>
        <b/>
        <sz val="8"/>
        <rFont val="MS Sans Serif"/>
        <family val="2"/>
      </rPr>
      <t>(NOTE: Not Protective of High Short-term Exposure)</t>
    </r>
  </si>
  <si>
    <r>
      <t xml:space="preserve">KID; LIV/GI; DEV; WHOLE BODY </t>
    </r>
    <r>
      <rPr>
        <b/>
        <sz val="8"/>
        <rFont val="MS Sans Serif"/>
        <family val="2"/>
      </rPr>
      <t>(NOTE: Not Protective of High Short-term Exposure)</t>
    </r>
  </si>
  <si>
    <t>CNS/PNS; WHOLE BODY  (Note: Csat Utilized)</t>
  </si>
  <si>
    <t>No Adverse Effects Observed at Doses Tested. (Note: Soil Maximum Utilized)</t>
  </si>
  <si>
    <r>
      <t xml:space="preserve">CV/BLD; KIDN; LIV/GI; CANCER </t>
    </r>
    <r>
      <rPr>
        <b/>
        <sz val="8"/>
        <rFont val="MS Sans Serif"/>
        <family val="2"/>
      </rPr>
      <t>(NOTE: Not Protective of High Short-term Exposure)</t>
    </r>
  </si>
  <si>
    <t>LIV/GI; REPROD (Note: Soil Maximum Utilized)</t>
  </si>
  <si>
    <t>DEV; REPRO (Note: Csat Utilized)</t>
  </si>
  <si>
    <t>RESP (Note: Csat Utilized)</t>
  </si>
  <si>
    <r>
      <t xml:space="preserve">CNS/PNS; REPRO; THYROID; WHOLE BODY </t>
    </r>
    <r>
      <rPr>
        <b/>
        <sz val="8"/>
        <rFont val="MS Sans Serif"/>
      </rPr>
      <t>(Note: does not address HCN; Not Protective of High Short-term Exposure)</t>
    </r>
  </si>
  <si>
    <t>Whole Body (NOTE: Soil Maximum Utilized)</t>
  </si>
  <si>
    <t>Not Available (NOTE: Soil Maximum Utilized)</t>
  </si>
  <si>
    <t>CNS/PNS; RESP  (Note: Csat utilized)</t>
  </si>
  <si>
    <t>LIV/GI; CANCER (?) (Class C - extra UF of 10)</t>
  </si>
  <si>
    <t>Chemical Property Information</t>
  </si>
  <si>
    <t>Non-Cancer Subchronic Toxicity Information</t>
  </si>
  <si>
    <t>Non-Cancer Chronic Toxicity Information</t>
  </si>
  <si>
    <t xml:space="preserve">Cancer Toxicity Information </t>
  </si>
  <si>
    <t>Dermal Absorption</t>
  </si>
  <si>
    <t>Media Absorption</t>
  </si>
  <si>
    <t>Absorbed vs Intake</t>
  </si>
  <si>
    <t>of Dose Absorbed from Water</t>
  </si>
  <si>
    <t>Accumulation Factor</t>
  </si>
  <si>
    <t>Diffusivity</t>
  </si>
  <si>
    <t>Koc</t>
  </si>
  <si>
    <t>Henry's</t>
  </si>
  <si>
    <t>Solubility</t>
  </si>
  <si>
    <t xml:space="preserve">Source of </t>
  </si>
  <si>
    <t>RfD</t>
  </si>
  <si>
    <t>Basis of RfD</t>
  </si>
  <si>
    <t>RfC</t>
  </si>
  <si>
    <t>Basis of RfC</t>
  </si>
  <si>
    <t>Oral Slope Factor</t>
  </si>
  <si>
    <t>Basis of Oral Cancer Slope Factor</t>
  </si>
  <si>
    <t>Inhalation Unit</t>
  </si>
  <si>
    <t>Basis of Inhalation Unit Risk Factor</t>
  </si>
  <si>
    <t>Value (ABSd)</t>
  </si>
  <si>
    <t>Adjustment Factor</t>
  </si>
  <si>
    <t>Adjustment Factor (GIAF)</t>
  </si>
  <si>
    <r>
      <t xml:space="preserve">Kp </t>
    </r>
    <r>
      <rPr>
        <sz val="10"/>
        <rFont val="MS Sans Serif"/>
        <family val="2"/>
      </rPr>
      <t>(cm/hr)</t>
    </r>
  </si>
  <si>
    <r>
      <t>t*</t>
    </r>
    <r>
      <rPr>
        <sz val="10"/>
        <rFont val="MS Sans Serif"/>
        <family val="2"/>
      </rPr>
      <t xml:space="preserve"> (hr)</t>
    </r>
  </si>
  <si>
    <r>
      <t>t</t>
    </r>
    <r>
      <rPr>
        <sz val="10"/>
        <rFont val="Times New Roman"/>
        <family val="1"/>
      </rPr>
      <t xml:space="preserve"> </t>
    </r>
    <r>
      <rPr>
        <sz val="10"/>
        <rFont val="MS Sans Serif"/>
        <family val="2"/>
      </rPr>
      <t>(hr)</t>
    </r>
  </si>
  <si>
    <t>B</t>
  </si>
  <si>
    <t>BSAF</t>
  </si>
  <si>
    <t>Volatile?</t>
  </si>
  <si>
    <r>
      <t xml:space="preserve">air </t>
    </r>
    <r>
      <rPr>
        <sz val="8.5"/>
        <rFont val="MS Sans Serif"/>
        <family val="2"/>
      </rPr>
      <t>(cm</t>
    </r>
    <r>
      <rPr>
        <vertAlign val="superscript"/>
        <sz val="8.5"/>
        <rFont val="MS Sans Serif"/>
        <family val="2"/>
      </rPr>
      <t>2</t>
    </r>
    <r>
      <rPr>
        <sz val="8.5"/>
        <rFont val="MS Sans Serif"/>
        <family val="2"/>
      </rPr>
      <t>/s)</t>
    </r>
  </si>
  <si>
    <r>
      <t xml:space="preserve">water </t>
    </r>
    <r>
      <rPr>
        <sz val="8.5"/>
        <rFont val="MS Sans Serif"/>
        <family val="2"/>
      </rPr>
      <t>(cm</t>
    </r>
    <r>
      <rPr>
        <vertAlign val="superscript"/>
        <sz val="8.5"/>
        <rFont val="MS Sans Serif"/>
        <family val="2"/>
      </rPr>
      <t>2</t>
    </r>
    <r>
      <rPr>
        <sz val="8.5"/>
        <rFont val="MS Sans Serif"/>
        <family val="2"/>
      </rPr>
      <t>/s)</t>
    </r>
  </si>
  <si>
    <t>(L/kg)</t>
  </si>
  <si>
    <r>
      <t>(atm-m</t>
    </r>
    <r>
      <rPr>
        <sz val="8.5"/>
        <rFont val="MS Sans Serif"/>
        <family val="2"/>
      </rPr>
      <t>3</t>
    </r>
    <r>
      <rPr>
        <sz val="10"/>
        <rFont val="MS Sans Serif"/>
        <family val="2"/>
      </rPr>
      <t>/mol)</t>
    </r>
  </si>
  <si>
    <t>(mg/L)</t>
  </si>
  <si>
    <t>information</t>
  </si>
  <si>
    <t>(mg/kg-day)</t>
  </si>
  <si>
    <t>(mg/m3)</t>
  </si>
  <si>
    <t>(mg/kg-day)-1</t>
  </si>
  <si>
    <t>Risk (ug/m3)-1</t>
  </si>
  <si>
    <t>Inorganics</t>
  </si>
  <si>
    <t>none</t>
  </si>
  <si>
    <t>EPA Dermal Guidance (2004)</t>
  </si>
  <si>
    <t>Default</t>
  </si>
  <si>
    <t>EPA Dermal Guidance (2004). Default for inorganics.</t>
  </si>
  <si>
    <t>EPA NCEA Database (8/05)</t>
  </si>
  <si>
    <t>No</t>
  </si>
  <si>
    <t>EPA NCEA database (8/05)</t>
  </si>
  <si>
    <t>6 wk oral mouse study.  Target organ - fur loss and lethargy. UF = 30. (ATSDR 7/99)</t>
  </si>
  <si>
    <t>Dietary study in mice. Cancer target organ - liver. Class C. (IRIS 12/95)</t>
  </si>
  <si>
    <t>Based on oral studies. Class C (IRIS 12/95)</t>
  </si>
  <si>
    <t>Default for chlorinated pesticides and consistent with ATSDR toxicological profile information</t>
  </si>
  <si>
    <t>12 week dietary study in rats.  Target organ - liver and kidney.  Uncertainty factor - 100.  Confidence in RfD - NA (HEAST 1997)</t>
  </si>
  <si>
    <t>Dietary study in rats.  Target organ - liver and kidney.  Uncertainty factor - 1000.  Confidence in RfD - medium (IRIS 12/95).</t>
  </si>
  <si>
    <t>Dietary study in mice.  Cancer target organ - liver.  Class B2/C (HEAST 1995).</t>
  </si>
  <si>
    <t>Based on gamma hexachlorcyclohexane.</t>
  </si>
  <si>
    <t>13 day teratology study in rabbits.  Target organ - reproductive/developmental effects.  Uncertainty factor - 1000.  Confidence in RfD - NA (HEAST 1997).  Additional UF of 10 added. See chronic RfD.</t>
  </si>
  <si>
    <t>Route-to-route extrapolated inhalation benchmark. (EPA Soil Screening Guidance: Technical Background Document, Appendix B. 1996). Additional UF of 1 0 added. See chronic RfD.</t>
  </si>
  <si>
    <t>90 day dietary study in rats.  Target organ - kidney.  Uncertainty factor - 300.  Confidence in RfD - NA (HEAST 1997)</t>
  </si>
  <si>
    <t>Dietary study in rats.  Target organ - kidney.  Uncertainty factor - 3000.  Confidence in RfD - medium (IRIS 12/95).</t>
  </si>
  <si>
    <t>2 year dietary study in rats.  Chronic RfD was adopted as subchronic RfD.  Target organ - whole body.  Uncertainty factor - 100.  Confidence in RfD - NA (HEAST 1997).</t>
  </si>
  <si>
    <t>Dietary study in rats.  Target organ - whole body.  Uncertainty factor - 100.  Confidence in RfD - high (IRIS 12/95).</t>
  </si>
  <si>
    <t>DIetary study in dogs.  Target organ - liver.  Uncertainty factor - 100.  Confidence in RfD - medium (IRIS 4/97).</t>
  </si>
  <si>
    <t>Default for organophosphates</t>
  </si>
  <si>
    <t>6 month dietary study in dogs.  Target organ - nervous system.  Uncertainty factor - 100.  Confidence in RfD - NA (HEAST 1997)</t>
  </si>
  <si>
    <t>Dietary study in dogs.  Target organ - nervous system (cholinesterase inhibition).  Uncertainty factor - 100.  Confidence in RfD - NA (HEAST 1995).</t>
  </si>
  <si>
    <t>ATSDR Minimal Risk Levels for hazardous substances, March 1996.  Target organ - liver.  Uncertainty Factor - 100. (Federal Register 61(101) May 23, 1996)</t>
  </si>
  <si>
    <t>Oral studies (IRIS 12/95).</t>
  </si>
  <si>
    <t>90 day dietary study in rats.  Target organ - kidney and liver.  Uncertainty factor - 100.  Confidence in RfD - NA (HEAST 1997)</t>
  </si>
  <si>
    <t>Dietary study in rats.  Target organ - kidney and neonatal survival.  Uncertainty factor - 300.  Confidence in RfD - medium (IRIS 4/97).</t>
  </si>
  <si>
    <t>Dioxins/Furans (see TCDD worksheet for equivalents calculation)</t>
  </si>
  <si>
    <t>Hexachlorodibenzo-p-dioxin, mixture</t>
  </si>
  <si>
    <t>Oral study in mice. Cancer target organ - liver. Class B2 (IRIS 12/95)</t>
  </si>
  <si>
    <t>Based on oral data (IRIS 12/95)</t>
  </si>
  <si>
    <t xml:space="preserve">   2,3,7,8-TCDD (or 2,3,7,8-TCDD equivalents)</t>
  </si>
  <si>
    <t>Absorption from diet  approximately 55% (EPA 1995 ).  Absorption from soil approximately 20 - 40% (M. Callahan (EPA) SRA 1996).</t>
  </si>
  <si>
    <t>Dietary study in rats.  Cancer target organ - liver.  Class: human carcinogen (MDH 2003).</t>
  </si>
  <si>
    <t>Oral study. (MPCA 2003).</t>
  </si>
  <si>
    <t>Drinking water study in rats.  Target organ - spleen.  Uncertainty factor - 100.  Confidence in RfD - NA (HEAST 1997)</t>
  </si>
  <si>
    <t>Drinking water study in rats.  Target organ - spleen.  Uncertainty factor - 3000.  Confidence in RfD - low (IRIS 12/95).</t>
  </si>
  <si>
    <t>Oral study in dogs.  Target organ - nervous system, cardiovascular/blood system, and liver.  Uncertainty factor - 100.  Confidence in RfD - NA (HEAST 1997)</t>
  </si>
  <si>
    <t>Oral study in dogs.  Target organ - nervous system, cardiovascular/blood system, and liver.  Uncertainty factor - 100.  Confidence in RfD - high (IRIS 12/95).</t>
  </si>
  <si>
    <t>see  mixture</t>
  </si>
  <si>
    <t>see mixture</t>
  </si>
  <si>
    <t>Occupational study in humans.  Cancer target organ - lung.  Class B1 (IRIS 4/98). Also MDH chronic HRV (3/02)</t>
  </si>
  <si>
    <t>EPA Dermal Guidance (2004); ATSDR (1992) little dermal absorption</t>
  </si>
  <si>
    <t>2 year dietary study in dogs.  Chronic RfD was adopted as the subchronic RfD.  Target organ - testis.  UF = 100.  Confidence in RfD - NA (HEAST 1995 **withdrawn 1/98)</t>
  </si>
  <si>
    <t>Anhydrous borax occupational (intermittent inhalation) study in humans. Target organ - lung. UF = 100. Confidence in RfC - NA (HEAST 1995).</t>
  </si>
  <si>
    <t>Dietary developmental study in rats.  Target organ - fetus. UF = 66.  Confidence in RfD - high (IRIS 8/04)</t>
  </si>
  <si>
    <t>Anhydrous borax occupational study in humans. Target organ - lung. UF = 100. Confidence in RfC - NA (HEAST 1995).</t>
  </si>
  <si>
    <t>Inadequate (IRIS 8/04)</t>
  </si>
  <si>
    <t>EPA Dermal Guidance (2004).  Exhibit B-4</t>
  </si>
  <si>
    <t>Occupational inhalation study.  Biokinetic modeling of chronic dose.  Target organ - kidney. (NCEA 1998)</t>
  </si>
  <si>
    <t>Toxicokinetic modeling of critical target organ concentrations in humans. Target organ - kidney. UF = 10. Confidence in RfD - high (IRIS 2/94).</t>
  </si>
  <si>
    <t>NCEA provisional toxicity value.  Study conducted in occupational workers.  Target organ - kidneys.  Uncertainty factors applied - NA.  Confidence in RfC - NA.  (Memorandum from NCEA, formerly ECAO, to EPA Region III, 3/96).</t>
  </si>
  <si>
    <t>Occupational studies in humans. Cancer target organ - lung. Class B1 (IRIS 6/92). Also MDH chronic HRV (3/02)</t>
  </si>
  <si>
    <t>840 day dietary study in rats.  Chronic RfD was adopted as the subchronic RfD. Target organ - none observed at dose evaluated.  Uncertainty factor - 1000. Confidence in RfD - NA (HEAST 1997)</t>
  </si>
  <si>
    <t>Dietary study in rats.  Target organ - none observed at the doses evaluated.  UF = 100.  MF = 10. Confidence in RfD - low (IRIS 9/98).</t>
  </si>
  <si>
    <t>D - not classifiable as to human carcinogenicity.  (IRIS 9/98)</t>
  </si>
  <si>
    <t>1 year drinking water study in rats.  Target organ - none observed at dose evaluated.  UF = 100.  Confidence in RfD - NA (HEAST 1997)</t>
  </si>
  <si>
    <t>Chronic RfC with UF of 10 for short-term exposure removed.  Target organ - respiratory system.</t>
  </si>
  <si>
    <t>Drinking water study in rats.  Target organ - none observed at the doses evaluated. UF = 300.  MF - 3.  Confidence in RfD - low (IRIS 9/98).</t>
  </si>
  <si>
    <t>Subchronic inhalation study of CrVI particulate in rats.  Target organ - respiratory system.  UF = 300.  Confidence in RfC - medium (IRIS 9/98)</t>
  </si>
  <si>
    <t>Occupational studies in humans.  Cancer target organ - lung.  Class A carcinogen (IRIS 9/98).  Also MDH chronic HRV (3/02)</t>
  </si>
  <si>
    <t>EPA Dermal Guidance (2004); some absorption (ATSDR 2004)</t>
  </si>
  <si>
    <t>Human study.  Target organ - blood system.  UF = 100. Confidence in RfD - NA (ATSDR 4/04).</t>
  </si>
  <si>
    <t>Human study.  Target organ - blood system.  UF = 10. Confidence in RfD - NA (NCEA 2002).</t>
  </si>
  <si>
    <t>Occupational study.  Target organ - respiratory system.  UF = 10. Confidence in RfD - NA (ATSDR 2004).</t>
  </si>
  <si>
    <t>Chronic rat study.  Cancer target organ - lung.  Class B1 carcinogen (NCEA 2002).</t>
  </si>
  <si>
    <t>Human study. Target organ - GI effects.   UF = 3.  (ATSDR 2004)</t>
  </si>
  <si>
    <t>Single oral dose in humans. Target organ - gastrointestinal.  Uncertainty factor - NA.  Confidence in RfD - NA (HEAST 1995).</t>
  </si>
  <si>
    <t>D - not classifiable as to human carcinogenicity.  (IRIS 8/91)</t>
  </si>
  <si>
    <t>Copper cyanide</t>
  </si>
  <si>
    <t>Oral study in rats.  Target organs - liver, kidney and whole body.  Uncertainty factors applied - 100.  Confidence in RfD - NA (HEAST 1995)</t>
  </si>
  <si>
    <t>Oral study in rats.  Target organs - liver, kidney and whole body.  UF = 1000.  Confidence in RfD - medium (IRIS 2/96)</t>
  </si>
  <si>
    <t>Cyanide</t>
  </si>
  <si>
    <t>WA State Dept. of Health, Development of Sediment Quality Criteria, June 1992</t>
  </si>
  <si>
    <t>Drinking water study in rats. Target organ - reproductive system.  UF = 100.  Confidence in RfD - NA (ATSDR 2004)</t>
  </si>
  <si>
    <t>Dietary study in rats.  Target organ - nervous system, thyroid, and whole body.  UF = 100.  Confidence in RfD - medium (IRIS 2/93)</t>
  </si>
  <si>
    <t>D - not classifiable as to human carcinogenicity.  (IRIS 3/91)</t>
  </si>
  <si>
    <t>7782-41-4</t>
  </si>
  <si>
    <t>ATSDR toxicological profile information.</t>
  </si>
  <si>
    <t>Site Conc.</t>
  </si>
  <si>
    <t>Oral study in rats.  Target organ - kidney.  UF = 100.  Confidence in RfD - NA (ATSDR 1999)</t>
  </si>
  <si>
    <t>Occupational exposure to elemental mercury  in humans.  Target organ - nervous system.  UF = 30.  Confidence in RfC - NA (HEAST 1997)</t>
  </si>
  <si>
    <t>Mercuric chloride feeding and subcutaneous studies in rats.  Target organ - immune sytem.  UF = 1000.  Confidence in RfD - high.  (IRIS 5/95)</t>
  </si>
  <si>
    <t>Occupational exposure to elemental mercury  in humans.  Target organ - nervous system.  UF = 30.  Confidence in RfC - medium (IRIS 12/95).</t>
  </si>
  <si>
    <t>D - not classifiable as to human carcinogenicity.  (IRIS 5/95)</t>
  </si>
  <si>
    <t>Methy mercury</t>
  </si>
  <si>
    <t>v</t>
  </si>
  <si>
    <t>Massachusetts DEP absorption value (10/92)</t>
  </si>
  <si>
    <t>Methyl mercury exposure to humans.  Target organ - developing nervous system. Uncertainty factor - 10.  Confidence in RfD - NA (HEAST 1997)</t>
  </si>
  <si>
    <t>Methyl mercury exposure to humans. Based on BMDL.  Target organ - developing nervous system. UF = 10.  Confidence in RfD - high (IRIS 7/01).  Also MDH chronic mHRV (3/02)</t>
  </si>
  <si>
    <t>C - possible human carcinogen. (IRIS 5/95)</t>
  </si>
  <si>
    <t>2 year dietary study in rats.  Chronic RfD was adopted as subchronic RfD.  Target organ - whole body.  UF = 300.  Confidence in RfD - NA (HEAST 1997)</t>
  </si>
  <si>
    <t>Nickel sulfate hexahydrate inhalation study in rats.  Target organ - respiratory system.  UF = 30.  Confidence in RfD - NA (ATSDR 2003)</t>
  </si>
  <si>
    <t>Dietary study in rats.  Target organ - suppression of body and organ weights.  UF = 300.  Confidence in RfD - medium (IRIS 12/96).  Also MDH chronic mHRV (3/02)</t>
  </si>
  <si>
    <t>Occupational exposure of humans to nickel subsulfide.  Cancer target organ - respiratory system. Class A. (IRIS 1/91).  Also MDH chronic HRV (3/02)</t>
  </si>
  <si>
    <t>Dietary study in humans.  Chronic RfD was adopted as subchronic RfD. Target organ - whole body.  Uncertainty factors - 3.  Confidence i n RfD - NA (HEAST 1997)</t>
  </si>
  <si>
    <t>Epidemiological study in humans. Target organ - skin, liver, blood system, nervous system.  UF = 3.  Confidence in RfD - high (IRIS 9/91).</t>
  </si>
  <si>
    <t>D - not classifiable as to human carcinogenicity.  (IRIS 7/93)</t>
  </si>
  <si>
    <t>2-9 year study in humans.  Chronic RfD was adopted as subchronic RfD. Target organ - skin.  Uncertainty factor - 3.  Confidence in RfD - NA (HEAST 1997)</t>
  </si>
  <si>
    <t>Study in humans. Target organ - skin.  UF = 3.  Confidence in RfD - low (IRIS 12/96).</t>
  </si>
  <si>
    <t>D - not classifiable as to human carcinogenicity.  (IRIS 6/89)</t>
  </si>
  <si>
    <t>20-day oral study in rats.  Target organ - skeletal.  UF = 30; MF = 3.  Confidence in RfD - NA (ATSDR 2004)</t>
  </si>
  <si>
    <t>Dietary study in rats.  Target organ - skeketal.  UF = 300.  Confidence in RfD - medium (IRIS 12/96).</t>
  </si>
  <si>
    <t>90 day oral study in rats.  Target organ - liver, hair and blood system.  Uncertainty factor - 300.  Confidence in RfD - NA (HEAST 1997)</t>
  </si>
  <si>
    <t>Chronic oral thallium chloride study in rats.  Target organ - liver.  UF = 3000.  Confidence in RfD - low. (IRIS 9/90)</t>
  </si>
  <si>
    <t>13-week dietary study in rats.  Target organ - blood.  UF = 100.  Confidence in RfD - NA (ATSDR 2003)</t>
  </si>
  <si>
    <t>Provisional value.  Target organ - developmental and nervous system. UF = 100. Confidence in RfD - medium (NCEA 2001)</t>
  </si>
  <si>
    <t>Provisional value.  Occupational data in humans.  Target organ - nervous system.  UF = 300.  Confidence - medium.  (NCEA 2001)</t>
  </si>
  <si>
    <t>EPA Dermal Guidance (2004). Exhibit 4-1</t>
  </si>
  <si>
    <t>EPA Dermal Guidance (2004).  Default for inorganics. Exhibit B-4</t>
  </si>
  <si>
    <t>90-day drinking water study of antimony potassium tartrate in rats.  Target organ - hematological.  UF = 300.  Confidence in RfD - low (NCEA 2003)</t>
  </si>
  <si>
    <t>Inhalation study in rats.  Benchmark dose approach was used rather than a NOAEL/LOAEL approach.  Target organ - respiratory system.  Uncertainty factor - 100.  Confidence in RfC - medium (NCEA 2003)</t>
  </si>
  <si>
    <t>Drinking water study in rats. Target organ - blood system and longevity. UF = 1000. Confidence in RfD - low (IRIS 2/91).</t>
  </si>
  <si>
    <t>Antimony trioxide inhalation study in rats. Target organ - lung. UF = 300. Confidence in RfC - medium (MDH, 2002).</t>
  </si>
  <si>
    <t>Not Assessed under the IRIS Program.</t>
  </si>
  <si>
    <t>EPA Dermal Guidance (2004); exhibit 3-4</t>
  </si>
  <si>
    <r>
      <t>1)</t>
    </r>
    <r>
      <rPr>
        <sz val="12"/>
        <rFont val="Arial"/>
        <family val="2"/>
      </rPr>
      <t xml:space="preserve"> Added PFBA.  Updated PFOA and PFOS based on the toxicity values used in the recently promulgated MDH Health Risk Limits rule.</t>
    </r>
  </si>
  <si>
    <t>MPCA Chemical Specific Information Utilized in Soil Reference Value Calculations  (6/09 Version)</t>
  </si>
  <si>
    <t>SUMMARY OF TIER 2 RECREATIONAL SOIL REFERENCE VALUE INFORMATION (6/09 Version)</t>
  </si>
  <si>
    <t>Tier 2 Recreational Scenario Risk Evaluation (6/09 Version)</t>
  </si>
  <si>
    <t>SUMMARY OF TIER 2 INDUSTRIAL SOIL REFERENCE VALUE INFORMATION. (6/09 Version)</t>
  </si>
  <si>
    <t>Tier 2 Industrial Scenario Risk Evaluation (6/09 Version)</t>
  </si>
  <si>
    <t>SUMMARY OF TIER 1 RESIDENTIAL SOIL REFERENCE VALUE INFORMATION. (6/09 Version)</t>
  </si>
  <si>
    <t>Perflurobutyric Acid (PFBA)</t>
  </si>
  <si>
    <t>375-22-4</t>
  </si>
  <si>
    <t>REPRO; LIV; BLOOD; THYROID</t>
  </si>
  <si>
    <t>REPRO; LIV; IMMUN</t>
  </si>
  <si>
    <t>REPRO; LIV; THYROID</t>
  </si>
  <si>
    <t>Tier 1 Residential Soil Reference Value Risk Evaluation (6/09 Version)</t>
  </si>
  <si>
    <t>90 day oral gavage study in rats.  Target organ - kidney and liver.  UF = 100.  Confidence in RfD - NA (NCEA database 8/05)</t>
  </si>
  <si>
    <t>Based on Chronic RfC and ratio of subchronic RfD/chronic RfD.</t>
  </si>
  <si>
    <t>Oral study in rats.  Target organ - kidney and liver.  UF = 1000.  Confidence in RfD - medium (IRIS 7/03).</t>
  </si>
  <si>
    <t>Route-to-route extrapolated inhalation benchmark. (EPA Vapor Intrusion Guidance, Table D-1, 2002)</t>
  </si>
  <si>
    <t>EPA Dermal Guidance (2004) exhibit B-3</t>
  </si>
  <si>
    <t>Occupational study. Target organ - immune system. UF = 300. Confidence - medium. (IRIS 4/03)</t>
  </si>
  <si>
    <t>Individual subchronic chemical specific HQ should not exceed 1.   Cumulative subchronic HI should not exceed 1 for each target endpoint.</t>
  </si>
  <si>
    <t>Individual subchronic excess lifetime cancer risk as well as cumulative subchronic excess lifetime cancer risk should not exceed 1 per 1,000,000 (i.e., 1 E-6).</t>
  </si>
  <si>
    <t xml:space="preserve">'PROST - prostrate; REPRO - reproductive system (incl. teratogenic/developmental effects); RESP - respiratory system; SKIN - skin irritation or other effects; SPLEEN; THYROID; </t>
  </si>
  <si>
    <t>'WHOLE BODY - increased mortality, decreased growth rate, etc.</t>
  </si>
  <si>
    <t>ATSDR Minimal Risk Levels for hazardous substances, March 1996.  Target organ - blood system.  Uncertainty Factor - 1000. (Federal Register 61(101) May 23, 1996)</t>
  </si>
  <si>
    <t>Minnesota Department of Health draft subchronic inhalation health risk value.  Target organ - respiratory system. Uncertainty factor - 100.  (4/98)  Based on modified IRIS value.</t>
  </si>
  <si>
    <t>Inhalation study in rats.  Target organ - respiratory system. Uncertainty factors - 300. Confidence in RfC - medium (IRIS 12/95).</t>
  </si>
  <si>
    <t>Oral gavage study in mice. Cancer target organ - liver. Class B2 (HEAST 1995).</t>
  </si>
  <si>
    <t>Cancer potency value used by Cal/EPA. (1996)</t>
  </si>
  <si>
    <t>Oral study in rats.  Target organ - liver and kidney.  Uncertainty factor applied - 1000.  Confidence in RfD - low (IRIS 12/95).</t>
  </si>
  <si>
    <t>Inhalation studies in rats and rabbits.  Target organ - developmental.  Uncertainty factor - 300.  Confidence in RfC - low (IRIS 12/95).</t>
  </si>
  <si>
    <t>n-Hexane</t>
  </si>
  <si>
    <t>Oral study in rats. Target organ - reproductive system and nervous system. Uncertainty factor - 1000.  Confidence in RfD - NA (HEAST 1997)</t>
  </si>
  <si>
    <t>Occupational exposure in humans. Chronic RfC was adopted as subchronic RfC. Target organ - nervous system and respiratory system. Uncertainty factor - 300.  Confidence in RfC - NA (HEAST 1997)</t>
  </si>
  <si>
    <t>Oral study in rats. Target organ - reproductive system and nervous system. Uncertainty factor - 10000.  Confidence in RfD - NA (HEAST 1995).</t>
  </si>
  <si>
    <t>Occupational exposure in humans. Target organ - nervous system and respiratory system. Uncertainty factor - 300.  Confidence in RfC - medium (IRIS 12/96).  Also MDH chronic HRV (4/98)</t>
  </si>
  <si>
    <r>
      <t xml:space="preserve">Methyl ethyl ketone </t>
    </r>
    <r>
      <rPr>
        <i/>
        <sz val="8.5"/>
        <rFont val="MS Sans Serif"/>
        <family val="2"/>
      </rPr>
      <t>(2-butanone)</t>
    </r>
  </si>
  <si>
    <t>Multigenerational drinking water study in rats.  Chronic RfD was modified to estimate subchronic RfD.  Target organ - fetus.  Uncertainty factor - 1000.  Confidence in RfD - NA (HEAST 1995)</t>
  </si>
  <si>
    <t>Chronic RfC (IRIS 9/03).</t>
  </si>
  <si>
    <t>Multigenerational drinking wate study in rats. Target organ - fetus.  Uncertainty factor - 1000. Confidence in RfD - low (IRIS 9/03).</t>
  </si>
  <si>
    <t>Developmental inhalation study in mice. Target organ - fetus. Uncertainty factor - 300.  Confidence in RfC - low (IRIS 9/03).</t>
  </si>
  <si>
    <t>Inadequate (IRIS 9/03)</t>
  </si>
  <si>
    <r>
      <t xml:space="preserve">Methyl isobutyl ketone </t>
    </r>
    <r>
      <rPr>
        <i/>
        <sz val="8.5"/>
        <rFont val="MS Sans Serif"/>
      </rPr>
      <t>(MIBK)</t>
    </r>
  </si>
  <si>
    <t>13 week oral study in rats.  Target organ - liver, kidney, and whole body. Uncertainty factor - 300.  Confidence in RfD - NA (HEAST 1995).</t>
  </si>
  <si>
    <t>Chronic RfC (IRIS 4/03).</t>
  </si>
  <si>
    <t>Oral study in rats.  Target organ - liver, kidney, and whole body. Uncertainty factor - 3000.  Confidence in RfD - NA (HEAST 1995).</t>
  </si>
  <si>
    <t>Developmental inhalation study in mice &amp; rats. Target organ - fetus. Uncertainty factor - 300.  Confidence in RfC - low/med (IRIS 4/03).</t>
  </si>
  <si>
    <t>Inadequate (IRIS 4/03)</t>
  </si>
  <si>
    <t>Dietary study in mice. Based on BMD.  Target organ - lung. UF = 1000.  Confidence in RfD - low (IRIS 12/03).</t>
  </si>
  <si>
    <t>Inadequate (IRIS 12/03)</t>
  </si>
  <si>
    <t xml:space="preserve">   Naphthalene</t>
  </si>
  <si>
    <t>Based BaP</t>
  </si>
  <si>
    <t xml:space="preserve">Based on chronic value (IRIS 9/98), removed one factor of 10. </t>
  </si>
  <si>
    <t>Based on chronic value (IRIS 9/98), removed one factor of 10</t>
  </si>
  <si>
    <t>Oral study in rats. Target organ - blood system and decreased body weight. Uncertainty factor - 3000.  Confidence in RfD - low.  (IRIS 9/98)</t>
  </si>
  <si>
    <t xml:space="preserve">Inhalation study in mice.  Target organ - respiratory system.  Uncertainty factors - 3000. Confidence - medium. (IRIS 9/98) Also Minnesota Department of Health draft Chronic Health Risk Value (12/98). </t>
  </si>
  <si>
    <t>Surrogate: n-Butylbenzene</t>
  </si>
  <si>
    <t>EPA Region IX Physical Chemical Value Table, 1998</t>
  </si>
  <si>
    <t>Occupational study in humans.  Target organ - nervous system.  Uncertainty factor - 10.  Confidence in RfD - NA (HEAST 1997)</t>
  </si>
  <si>
    <t>Oral study in dogs. Target organ - liver and blood systems. Uncertainty factor - 1000. Confidence in RfD - medium (IRIS 12/95)</t>
  </si>
  <si>
    <t>Occupational inhalation exposure in humans. Target organ - nervous system. Uncertainty factor - 100.  MDH chronic HRV (4/98)  Based on modified IRIS value.</t>
  </si>
  <si>
    <t>Under review</t>
  </si>
  <si>
    <t>103 week oral study in rats.  Chronic RfD was adopted as subchronic RfD. Target organ - liver and kidney.  Uncertainty factor - 3000.  Confidence in RfD - NA (HEAST 1997)</t>
  </si>
  <si>
    <t>Oral study in rats. Target organ - liver and kidney. Uncertainty factor - 3000. Confidence in RfD - low (IRIS 12/95).</t>
  </si>
  <si>
    <t>Oral study in dogs.  Target organ - liver.  UF = 1000.  Confidence in RfD - medium (IRIS 10/01).</t>
  </si>
  <si>
    <t>Inhalation study in rats. Target organs - liver, kidney, developmental.  UF = 300.  Confidence - NA (CalEPA 2/05)</t>
  </si>
  <si>
    <t>A dose of 0.01 mg/kg-day (equal to the RfD) can be considered protective against cancer risk (IRIS 10/10</t>
  </si>
  <si>
    <t>Based on oral study in mice.  Cancer target organ - liver.  Class B2 (IRIS 12/95).</t>
  </si>
  <si>
    <r>
      <t xml:space="preserve">Chloromethane </t>
    </r>
    <r>
      <rPr>
        <i/>
        <sz val="8.5"/>
        <rFont val="MS Sans Serif"/>
      </rPr>
      <t>(methyl chloride)</t>
    </r>
  </si>
  <si>
    <t>Inhalation study in rats and mice.  Target organ - liver.  UF = 300.  Confidence in RfC - na (ATSDR 12/98)</t>
  </si>
  <si>
    <t>Inhalation study in mice.  Target organ - nervous system.  UF = 1000.  Confidence in RfC - medium (IRIS 7/01)</t>
  </si>
  <si>
    <t>Class D - not classifiable (IRIS 7/01)</t>
  </si>
  <si>
    <t>103 day oral study in rats.  Target organ - whole body.  Uncertainty factor - 100.  Confidence in RfD - NA (HEAST 1997)</t>
  </si>
  <si>
    <t>Oral study in rats.  Target organ - whole body.  Uncertainty factor - 1000.  Confidence in RfD - low (IRIS 12/95).</t>
  </si>
  <si>
    <t>EPA Region IX, PRG tables (9/98)</t>
  </si>
  <si>
    <t>194 day oral study in rats.  Target organ - kidney.  Uncertainty factor - 300.  Confidence in RfD - NA (HEAST 1997)</t>
  </si>
  <si>
    <t>Minnesota Department of Health draft subchronic Health Risk Value for ambient air. (4/98). Target organ - kidney and endocrine sytems.  Based on modified IRIS value.</t>
  </si>
  <si>
    <t>Oral study in rats.  Target organ - kidney.  Uncertainty factor - 1000.  Confidence in RfD - low (IRIS 8/97).</t>
  </si>
  <si>
    <t>Risk-Based Site Evaluation Guidance for the Soil - Human Health Pathway</t>
  </si>
  <si>
    <r>
      <t xml:space="preserve">Please refer to the </t>
    </r>
    <r>
      <rPr>
        <b/>
        <i/>
        <sz val="12"/>
        <color indexed="8"/>
        <rFont val="Arial"/>
        <family val="2"/>
      </rPr>
      <t>"Risk-Based Guidance For the Soil - Human Health Pathway, Volume 2, Technical Support Document"</t>
    </r>
  </si>
  <si>
    <t>for guidance regarding calculation and application of soil reference values (SRVs).</t>
  </si>
  <si>
    <t>The Technical Support Document can be downloaded at  http://www.pca.state.mn.us/cleanup/pubs/srv3_99.pdf</t>
  </si>
  <si>
    <t>Updates:</t>
  </si>
  <si>
    <r>
      <t>1)</t>
    </r>
    <r>
      <rPr>
        <sz val="12"/>
        <rFont val="Arial"/>
        <family val="2"/>
      </rPr>
      <t xml:space="preserve">  "Updates" information worksheet added</t>
    </r>
  </si>
  <si>
    <r>
      <t>2)</t>
    </r>
    <r>
      <rPr>
        <sz val="12"/>
        <rFont val="Arial"/>
        <family val="2"/>
      </rPr>
      <t xml:space="preserve">  "Chemical Info" worksheet added</t>
    </r>
  </si>
  <si>
    <t>9/7/2005</t>
  </si>
  <si>
    <r>
      <t>1)</t>
    </r>
    <r>
      <rPr>
        <sz val="12"/>
        <rFont val="Arial"/>
        <family val="2"/>
      </rPr>
      <t xml:space="preserve">  Based on EPA's Supplemental Guidance for Developing Soil Screening Levels</t>
    </r>
  </si>
  <si>
    <t>for Superfund Sites, December 2002:</t>
  </si>
  <si>
    <r>
      <t>a)</t>
    </r>
    <r>
      <rPr>
        <sz val="12"/>
        <rFont val="Arial"/>
        <family val="2"/>
      </rPr>
      <t xml:space="preserve">  body surface area for industrial and short-term workers decreased from 3400 to 3300 cm2</t>
    </r>
  </si>
  <si>
    <r>
      <t xml:space="preserve">2)  </t>
    </r>
    <r>
      <rPr>
        <sz val="12"/>
        <rFont val="Arial"/>
        <family val="2"/>
      </rPr>
      <t>Based on EPA's Risk Assessment Guidance for Superfund Volume I: Human Health Evaluation Manual (Part E, Supplemental Guidance for Dermal Risk Assessment), July 2004:</t>
    </r>
  </si>
  <si>
    <r>
      <t>a)</t>
    </r>
    <r>
      <rPr>
        <sz val="12"/>
        <rFont val="Arial"/>
        <family val="2"/>
      </rPr>
      <t xml:space="preserve">  the default dermal absorbance for inorganics and volatile organics will be set at zero</t>
    </r>
  </si>
  <si>
    <r>
      <t>3)</t>
    </r>
    <r>
      <rPr>
        <sz val="12"/>
        <rFont val="Arial"/>
        <family val="2"/>
      </rPr>
      <t xml:space="preserve">  New or revised chemical-specific parameters and/or toxicity values incorporated into the algorithms.</t>
    </r>
  </si>
  <si>
    <r>
      <t>4)</t>
    </r>
    <r>
      <rPr>
        <sz val="12"/>
        <rFont val="Arial"/>
        <family val="2"/>
      </rPr>
      <t xml:space="preserve">  New SRVs were calculated for:  Aluminum, Antimony, Arsenic, Barium, Beryllium, Boron, Cadmium, Chromium III, Chromium VI, Cobalt, Copper, Copper cyanide, Cyanide, Iron, Lead, Lithium, Manganese, Mercury (inorganic), Methyl mercury, Nickel, Selenium, Silver, Strontium, Thallium, Tin, Titanium, Vanadium, Zinc, Acetone, Benzene, 1,3-Butadiene, Chloroform, Chloromethane, 1,2-Dibromoethane, 1,1-Dichloroethylene, Methyl ethyl ketone, Methyl isobutyl ketone, 1,2,4-Trimethylbenzene, 1,3,5-Trimethylbenzene, Vinyl chloride, Xylenes (mixed), 1,4-Dioxane, Hexachlorocyclopentadiene, Pentachlorophenol, Phenol, Benzo(a)pyrene (BaP equv), 2-Methyl naphthalene, Quinoline, 2,3,7,8-TCDD (or 2,3,7,8-TCDD equivalents)</t>
    </r>
  </si>
  <si>
    <t>Note:</t>
  </si>
  <si>
    <r>
      <t xml:space="preserve">SRVs for all inorganics were recalculated based on new toxcicity evaluations </t>
    </r>
    <r>
      <rPr>
        <u/>
        <sz val="12"/>
        <rFont val="Arial"/>
        <family val="2"/>
      </rPr>
      <t>and/or</t>
    </r>
    <r>
      <rPr>
        <sz val="12"/>
        <rFont val="Arial"/>
        <family val="2"/>
      </rPr>
      <t xml:space="preserve"> due</t>
    </r>
  </si>
  <si>
    <t>to exclusion of the dermal exposure pathway.  SRVs for all other chemicals were</t>
  </si>
  <si>
    <t>recalculated based on new toxicity evaluations.</t>
  </si>
  <si>
    <t>Provisional value based on Office of Water RfD.  Target organ - nervous system.  Uncertainty factor - NA.  Confidence in RfD - NA (NCEA memo, 8/96)</t>
  </si>
  <si>
    <t>Provisional value. Inhalation study in guinea pigs. Target organs - liver and nervous system. Uncertainty factors - 1000. Confidence in RfC - NA (ECAO memo, 1995).</t>
  </si>
  <si>
    <t>Drinking water study in mice.  Target organ - blood chemistry indicating liver, immune and blood system effects.  Uncertainty factor - 1000.  Confidence in RfD - medium (IRIS 12/95).</t>
  </si>
  <si>
    <t>Oral study in mice.  Cancer target organ - liver.  Class C (IRIS 12/95).</t>
  </si>
  <si>
    <t>Based on oral study in mice (IRIS 12/95)</t>
  </si>
  <si>
    <t>Provisional value. Inhalation study in mice.  Cancer target organ - lung.  Class B2/C (ECAO memo, 1995).</t>
  </si>
  <si>
    <t>6 week oral study in rats.  Target organ - whole body.  Uncertainty factor - 1000.  Confidence in RfD - NA (HEAST 1997)</t>
  </si>
  <si>
    <t>90 day inhalation study in dogs.  Target organ - kidney and lung.  Uncertainty factor - 1000.  Confidence in RfC - NA (HEAST 1997)</t>
  </si>
  <si>
    <t>tox value</t>
  </si>
  <si>
    <t>Basis of Acute tox value</t>
  </si>
  <si>
    <r>
      <t>1)</t>
    </r>
    <r>
      <rPr>
        <sz val="12"/>
        <rFont val="Arial"/>
        <family val="2"/>
      </rPr>
      <t xml:space="preserve"> Corrected STW tabs from being off by a row due to 6/22/09 update.  </t>
    </r>
  </si>
  <si>
    <r>
      <t xml:space="preserve">2) </t>
    </r>
    <r>
      <rPr>
        <sz val="12"/>
        <rFont val="Arial"/>
        <family val="2"/>
      </rPr>
      <t>New Residential and Recreational SRVs for Arsenic, Barium, Copper, Cyanide, Fluoride, Pentachlorophenol, and Phenol</t>
    </r>
  </si>
  <si>
    <t>Acute Effect Level based on the threshold of a toxic dose in adults (0.2-0.5 g).  Symptoms begin in GI tract.  Source: 2007 Handbook on the Toxicology of Metals.  UF of 3 to lowest dose to account for severity of effects</t>
  </si>
  <si>
    <t>ATSDR Toxicological Profile for Cyanide (2006).  Lowest fatal dose reported in humans approximately 0.56 mg/kg.  UF = 10.</t>
  </si>
  <si>
    <t>Acute Effect Level based on the lowest lethal dose of 5 mg/kg from child poisoning cases.  ATSDR  Tox Profile 2003.  UF of 30 for lethal endpoint and common exposure to other sources</t>
  </si>
  <si>
    <t>Acute effect level based on the lower limit of lethal dose for adults (14 mg/kg). ATSDR Tox Profile 2006 Draft.  UF of 10 for lethal endpoint</t>
  </si>
  <si>
    <r>
      <t>1)</t>
    </r>
    <r>
      <rPr>
        <sz val="12"/>
        <rFont val="Arial"/>
        <family val="2"/>
      </rPr>
      <t xml:space="preserve"> Removed Child Acute tab; Removed all Acute RfDs on Chemical Info tab, with the exception of updating Acute tox values for Barium, </t>
    </r>
  </si>
  <si>
    <t>Cal EPA Chronic Reference Exposure Level (REL) 2/05</t>
  </si>
  <si>
    <t>Cal EPA Toxicity Criteria Database (6/07 version)</t>
  </si>
  <si>
    <t>1,1,2,2 - Tetrachloroethane</t>
  </si>
  <si>
    <t>LIV/GI; WHOLE BODY; CANCER (?)</t>
  </si>
  <si>
    <t>Tetrachloroethylene (PCE)</t>
  </si>
  <si>
    <t>CNS/PNS; KIDN; LIV/GI; CANCER</t>
  </si>
  <si>
    <t>B2/C</t>
  </si>
  <si>
    <t>Toluene</t>
  </si>
  <si>
    <t>CNS/PNS; KIDN; LIV/GI; RESP</t>
  </si>
  <si>
    <t>1,2,4 - Trichlorobenzene</t>
  </si>
  <si>
    <t>ADREN; LIV/GI</t>
  </si>
  <si>
    <t>1,1,1 - Trichloroethane</t>
  </si>
  <si>
    <t>CNS/PNS; LIV/GI</t>
  </si>
  <si>
    <t>1,1,2 - Trichloroethane</t>
  </si>
  <si>
    <t>CV/BLD; IMMUNE; LIV/GI; CANCER (?)</t>
  </si>
  <si>
    <t>Trichloroethylene (TCE)</t>
  </si>
  <si>
    <t>Trichlorofluoromethane</t>
  </si>
  <si>
    <t>KIDN; RESP; WHOLE BODY</t>
  </si>
  <si>
    <t>1,1,2-Trichloro-1,2,2-trifluoroethane (Freon 113)</t>
  </si>
  <si>
    <t xml:space="preserve">CNS/PNS; WHOLE BODY </t>
  </si>
  <si>
    <t>1,2,4-Trimethylbenzene</t>
  </si>
  <si>
    <t>1,3,5-Trimethylbenzene</t>
  </si>
  <si>
    <t>CV/BLD; CNS/PNS; KIDN; LIV/GI; RESP; WHOLE BODY</t>
  </si>
  <si>
    <t>Vinyl chloride</t>
  </si>
  <si>
    <t>Xylenes (mixed)</t>
  </si>
  <si>
    <t>Non/Semi Volatile Organics</t>
  </si>
  <si>
    <t>Benzoic acid</t>
  </si>
  <si>
    <t>E  I</t>
  </si>
  <si>
    <t>In Or</t>
  </si>
  <si>
    <t>No Adverse Effects Observed at Doses Tested.</t>
  </si>
  <si>
    <t>Benzyl alcohol</t>
  </si>
  <si>
    <t>Bis (2 - chloroethyl)ether</t>
  </si>
  <si>
    <t>Bis (chloromethyl) ether</t>
  </si>
  <si>
    <t>Bromoform (tribromomethane)</t>
  </si>
  <si>
    <t>Butyl benzylphthalate</t>
  </si>
  <si>
    <t>Dibenzofuran</t>
  </si>
  <si>
    <t>KIDN</t>
  </si>
  <si>
    <t>1,4 - Dibromobenzene</t>
  </si>
  <si>
    <t>Dibromochloromethane</t>
  </si>
  <si>
    <t>Dibutyl phthalate</t>
  </si>
  <si>
    <t>1,2 - Dichlorobenzene</t>
  </si>
  <si>
    <t>1,3 - Dichlorobenzene</t>
  </si>
  <si>
    <t>LIV/GI; THYROID</t>
  </si>
  <si>
    <t>1,4 - Dichlorobenzene</t>
  </si>
  <si>
    <t>3,3' - Dichlorobenzidine</t>
  </si>
  <si>
    <t>2,4-Dichlorophenol</t>
  </si>
  <si>
    <t>IMMUNE</t>
  </si>
  <si>
    <r>
      <t xml:space="preserve">Di(2 - ethylhexyl)phthalate </t>
    </r>
    <r>
      <rPr>
        <i/>
        <sz val="8"/>
        <rFont val="MS Sans Serif"/>
        <family val="2"/>
      </rPr>
      <t>(bis-ethylhexyl phthalate)</t>
    </r>
  </si>
  <si>
    <t xml:space="preserve"> </t>
  </si>
  <si>
    <t>2,4-Dimethylphenol</t>
  </si>
  <si>
    <t>CV/BLD; CNS/PNS</t>
  </si>
  <si>
    <t>Di - n - octyl phthalate</t>
  </si>
  <si>
    <t>Ethylene glycol</t>
  </si>
  <si>
    <t>LIV/GI; REPROD</t>
  </si>
  <si>
    <t>Hexachlorobenzene</t>
  </si>
  <si>
    <t>Or In</t>
  </si>
  <si>
    <t>Hexachlorobutadiene</t>
  </si>
  <si>
    <t>Hexachlorocyclopentadiene</t>
  </si>
  <si>
    <t>Methanol</t>
  </si>
  <si>
    <t>CNS/PNS; LIV/GI; REPRO</t>
  </si>
  <si>
    <t>2 - Methylphenol (o-cresol)</t>
  </si>
  <si>
    <t>3 - Methylphenol (m-cresol)</t>
  </si>
  <si>
    <r>
      <t xml:space="preserve">4 - Methylphenol </t>
    </r>
    <r>
      <rPr>
        <i/>
        <sz val="8"/>
        <rFont val="MS Sans Serif"/>
        <family val="2"/>
      </rPr>
      <t>(p-cresol)</t>
    </r>
  </si>
  <si>
    <t>N-Nitrosodiphenylamine</t>
  </si>
  <si>
    <t>N-Nitrosodi-N-propylamine</t>
  </si>
  <si>
    <t>Pentachlorophenol</t>
  </si>
  <si>
    <t>KIDN; LIV/GI; CANCER</t>
  </si>
  <si>
    <t>Phenol</t>
  </si>
  <si>
    <t>In De</t>
  </si>
  <si>
    <t>2,3,4,6-Tetrachlorophenol</t>
  </si>
  <si>
    <t>2,4,5-Trichlorophenol</t>
  </si>
  <si>
    <t>KIDN; LI/GI</t>
  </si>
  <si>
    <t>2,4,6-Trichlorophenol</t>
  </si>
  <si>
    <t>Polyaromatic Hydrocarbons</t>
  </si>
  <si>
    <t>Acenaphthene</t>
  </si>
  <si>
    <t>Anthracene</t>
  </si>
  <si>
    <t>None Observed at Doses Evaluated.</t>
  </si>
  <si>
    <t>Benzo[a]pyrene equivalents (see BaP equiv. Calculation spreadsheeet)</t>
  </si>
  <si>
    <t>Fluoranthene</t>
  </si>
  <si>
    <t>CV/BLD; KIDN; LIV/GI</t>
  </si>
  <si>
    <t>Fluorene</t>
  </si>
  <si>
    <t>Naphthalene - see Volatile Organics</t>
  </si>
  <si>
    <t>Pyrene</t>
  </si>
  <si>
    <t>Quinoline</t>
  </si>
  <si>
    <t>CANCER (?)</t>
  </si>
  <si>
    <t>Polychlorinated Biphenyls</t>
  </si>
  <si>
    <t>PCBs (Polychlorinated Biphenyls)</t>
  </si>
  <si>
    <t>IMMUNE; REPROD; CANCER</t>
  </si>
  <si>
    <t>Pesticides and Herbicides</t>
  </si>
  <si>
    <t>Aldrin</t>
  </si>
  <si>
    <t>Carbazole</t>
  </si>
  <si>
    <t>Chloramben</t>
  </si>
  <si>
    <t>under review</t>
  </si>
  <si>
    <t>Chlordane</t>
  </si>
  <si>
    <t>4, 4' - DDD</t>
  </si>
  <si>
    <t>4, 4' - DDE</t>
  </si>
  <si>
    <t>4, 4' - DDT</t>
  </si>
  <si>
    <t>Diazinon</t>
  </si>
  <si>
    <t>2,4-Dichlorophenoxyacetic acid (2,4-D)</t>
  </si>
  <si>
    <t>4-(2,4-Dichlorophenoxy) butyric acid (2,4-DB)</t>
  </si>
  <si>
    <t>CV/BLD; LIV/GI; WHOLE BODY</t>
  </si>
  <si>
    <t>Dieldrin</t>
  </si>
  <si>
    <t>Endosulfan</t>
  </si>
  <si>
    <t>CV/BLD; CNS/PNS; KIDN</t>
  </si>
  <si>
    <t>Endrin</t>
  </si>
  <si>
    <t>Heptachlor</t>
  </si>
  <si>
    <t>Heptachlor epoxide</t>
  </si>
  <si>
    <t>alpha-Hexachlorocyclohexane</t>
  </si>
  <si>
    <t>beta-Hexachlorocyclohexane</t>
  </si>
  <si>
    <t>gamma-Hexachlorocyclohexane (gamma-BHC, Lindane)</t>
  </si>
  <si>
    <t>Hexachlorocyclohexane, technical grade</t>
  </si>
  <si>
    <t>Methoxychlor</t>
  </si>
  <si>
    <t>2-Methyl-4-chloropphenoxyacetic acid (MCPA)</t>
  </si>
  <si>
    <t>2-(2-Methyl-4-chlorophenoxy)propionic acid (MCPP)</t>
  </si>
  <si>
    <t>Metolachlor</t>
  </si>
  <si>
    <t>Picloram</t>
  </si>
  <si>
    <t>Terbufos</t>
  </si>
  <si>
    <t>Toxaphene</t>
  </si>
  <si>
    <t>2,4,5-Trichlorophenoxyacetic acid (2,4,5-T)</t>
  </si>
  <si>
    <t>KIDN; REPRO</t>
  </si>
  <si>
    <t>Dioxins and Furans</t>
  </si>
  <si>
    <t>Hexachlorodibenzodioxin mixture</t>
  </si>
  <si>
    <t>2,3,7,8-TCDD (or 2,3,7,8-TCDD equivalents)</t>
  </si>
  <si>
    <t>Explosives</t>
  </si>
  <si>
    <t>1,3 - DNB</t>
  </si>
  <si>
    <t>SPLEEN</t>
  </si>
  <si>
    <t>2,4 - DNT</t>
  </si>
  <si>
    <t>CV/BLD; CNS/PNS; LIV/GI; CANCER</t>
  </si>
  <si>
    <t>see mixture below</t>
  </si>
  <si>
    <t>2,6 - DNT</t>
  </si>
  <si>
    <t>CV/BLD; CNS/PNS; KID; LIV/GI; CANCER</t>
  </si>
  <si>
    <t>2,4- AND 2,6 DNT MIXTURE</t>
  </si>
  <si>
    <t>HMX</t>
  </si>
  <si>
    <t>RDX</t>
  </si>
  <si>
    <t>De</t>
  </si>
  <si>
    <t>PROSTATE; CANCER (?)</t>
  </si>
  <si>
    <t>1,3,5 - TNB</t>
  </si>
  <si>
    <t>CV/BLD; SPLEEN</t>
  </si>
  <si>
    <t>2,4,6 - TNT</t>
  </si>
  <si>
    <t>LIVER; CANCER (?)</t>
  </si>
  <si>
    <t>VOC</t>
  </si>
  <si>
    <t>(1)</t>
  </si>
  <si>
    <t>(2)</t>
  </si>
  <si>
    <t>ADREN - adrenal; BONE; CV/BLD - cardiovascular/blood system; CNS/PNS - central/peripheral nervous system; EYE;  IMMUN - immune system; KIDN - kidney; LIV/GI - liver/gastrointestinal system;</t>
  </si>
  <si>
    <t xml:space="preserve">PROST - prostrate; REPRO - reproductive system (incl. teratogenic/developmental effects); RESP - respiratory system; SKIN - skin irritation or other effects; SPLEEN; THYROID; </t>
  </si>
  <si>
    <t>WHOLE BODY - increased mortality, decreased growth rate, etc.</t>
  </si>
  <si>
    <t>(3)</t>
  </si>
  <si>
    <t>Class A - Known human carcinogen</t>
  </si>
  <si>
    <t>Class B - Probable human carcinogen (B1 - limited evidence in humans; B2 - inadequate evidence in humans but adequate in animals)</t>
  </si>
  <si>
    <t>Class C - Possible human carcinogen</t>
  </si>
  <si>
    <t>NA - No EPA Classification Available.</t>
  </si>
  <si>
    <t xml:space="preserve"> NONCANCER TARGET ENDPOINTS  (2)</t>
  </si>
  <si>
    <t>CAS No.</t>
  </si>
  <si>
    <t>VOC?</t>
  </si>
  <si>
    <t>Site Concen (mg/kg) dry weight</t>
  </si>
  <si>
    <t>Site HQ  (1)</t>
  </si>
  <si>
    <t>ADREN</t>
  </si>
  <si>
    <t>EYE</t>
  </si>
  <si>
    <t>IMMUN</t>
  </si>
  <si>
    <t>PROSTATE</t>
  </si>
  <si>
    <t>RESP</t>
  </si>
  <si>
    <t>THYROID</t>
  </si>
  <si>
    <t>ELCR (1)</t>
  </si>
  <si>
    <t>Class</t>
  </si>
  <si>
    <t>26 week dietary study in rats.  Target organ - liver.  Uncertainty factor - 100.  Confidence in RfD - NA (HEAST 1997)</t>
  </si>
  <si>
    <t>Dietary study in rats.  Target organ - liver.  Uncertainty factor - 1000.  Confidence in RfD - low (IRIS 4/97).</t>
  </si>
  <si>
    <t>Class C. Increase in leukemia seen in rats but not mice.</t>
  </si>
  <si>
    <t>Dibenzofuran (unsubstituted)</t>
  </si>
  <si>
    <t>Provisional toxicity value.  Target organ - kidney.  Uncertainty factor - 3000.  Confidence in RfD - low. (ECAO memo, 8/94).</t>
  </si>
  <si>
    <t>45 or 90 day oral study in rats.  Target organ - liver.  Uncertainty factor - 100.  Confidence in RfD - NA (HEAST 1997)</t>
  </si>
  <si>
    <t>Oral study in rats. Target organ - liver. Uncertainty factor - 1000. Confidence in RfD - low (IRIS 12/95).</t>
  </si>
  <si>
    <t>Oral gavage study in rats. Target organ - liver.  Uncertainty factor - 1000.  Confidence in RfD - medium (IRIS 12/95).</t>
  </si>
  <si>
    <t>Oral gavage study in mice. Cancer target organ - liver.  Class C (IRIS 12/95).</t>
  </si>
  <si>
    <t>52 week dietaryl study in rats. Target organ - whole body. Uncertainty factors - 100. Confidence in RfD - NA (HEAST 1997)</t>
  </si>
  <si>
    <t>Oral study in rats. Target organ - whole body. Uncertainty factors - 1000. Confidence in RfD - low. (IRIS 12/95).</t>
  </si>
  <si>
    <t>Up to 7 month intermittent inhalation study in rats.  Uncertainty factor - 100.  Confidence in RfD - NA (HEAST 1997)</t>
  </si>
  <si>
    <t>Oral study in rats.  Target organ - no adverse effect observed at the doses evaluated.  Uncertainty factor - 1000.  Confidence in RfD - low (IRIS 12/95).</t>
  </si>
  <si>
    <t>Provisional value provided to EPA Regions by NCEA (Region III RBC Table (10/97)</t>
  </si>
  <si>
    <t>Provisional value.  Subchronic oral study in rats. Target organ - thyroid and liver.  Uncertainty factor - 10000. Confidence - low. (STSC memo, 1998)</t>
  </si>
  <si>
    <t>Minnesota Department of Health draft subchronic inhalation health risk value.  Target organ - liver. Uncertainty factor - 100.  (4/98) Based on modified IRIS value.</t>
  </si>
  <si>
    <t>Inhalation study in rats.  Target organ - liver and kidney.  Uncertainty factor - 100.  Confidence in RfC - medium (IRIS 12/95).</t>
  </si>
  <si>
    <t>Oral study in mice.  Target organ - liver.  Class C (HEAST 1995).</t>
  </si>
  <si>
    <t>Based on oral studies.  Cancer target organ - multiple sites.  California EPA Cancer Potency Factor (1997).</t>
  </si>
  <si>
    <t>EPA SSL Technical Background Document 1996</t>
  </si>
  <si>
    <t>Dietary study in rats. Cancer target organ - mammary glands. Class B2.  (IRIS 12/95)</t>
  </si>
  <si>
    <t>Pentachlorophenol and chemical characteristics.</t>
  </si>
  <si>
    <t>2 generation drinking water study in rats. Chronic RfD was adopted as subchronic RfD. Target organ - immune system. Uncertainty factors - 100. Confidence in RfD - NA (HEAST 1997)</t>
  </si>
  <si>
    <t>2 year intermittent inhalation study in dogs.  Target organ - liver and bladder.  Uncertainty factor - 10000. Confidence in RfC - NA (HEAST 1997)</t>
  </si>
  <si>
    <t>Drinking water study in rats. Target organ - immune system. Uncertainty factors - 100. Confidence in RfD - low. (IRIS 4/96)</t>
  </si>
  <si>
    <r>
      <t xml:space="preserve">Di(2 - ethylhexyl)phthalate </t>
    </r>
    <r>
      <rPr>
        <i/>
        <sz val="8.5"/>
        <rFont val="MS Sans Serif"/>
      </rPr>
      <t>(bis-ethylhexyl phthalate)</t>
    </r>
  </si>
  <si>
    <t>Oral study in guinea pigs. Target organ - liver. Uncertainty factor - 1000. Confidence in RfD - medium (IRIS 12/95).</t>
  </si>
  <si>
    <t>Dietary study in mice. Cancer target organ - liver tumors. Class B2 (IRIS 12/95).</t>
  </si>
  <si>
    <t>Pathways: Or = oral; De= Dermal; In = Inhalation; ? = not known.</t>
  </si>
  <si>
    <t>Path-ways</t>
  </si>
  <si>
    <t>Chemical</t>
  </si>
  <si>
    <t>CAS Number</t>
  </si>
  <si>
    <t>VOC ?</t>
  </si>
  <si>
    <t>Source</t>
  </si>
  <si>
    <t>Residential SRV  (mg/kg)</t>
  </si>
  <si>
    <t>HQ (1)</t>
  </si>
  <si>
    <t>Missing</t>
  </si>
  <si>
    <t>Driving</t>
  </si>
  <si>
    <t>Target Organ(s) (2)</t>
  </si>
  <si>
    <t>Cancer Class (3)</t>
  </si>
  <si>
    <t>ELCR</t>
  </si>
  <si>
    <t>Inorganics:</t>
  </si>
  <si>
    <t>Aluminum</t>
  </si>
  <si>
    <t>E</t>
  </si>
  <si>
    <t>Or</t>
  </si>
  <si>
    <t>CNS/PNS; REPROD</t>
  </si>
  <si>
    <t>NA</t>
  </si>
  <si>
    <t>Antimony</t>
  </si>
  <si>
    <t>MI</t>
  </si>
  <si>
    <t>CV/BLD; WHOLE BODY</t>
  </si>
  <si>
    <t>Arsenic</t>
  </si>
  <si>
    <t>I</t>
  </si>
  <si>
    <t>In</t>
  </si>
  <si>
    <t>CV/BLD;  CNS/PNS; SKIN; CANCER</t>
  </si>
  <si>
    <t>A</t>
  </si>
  <si>
    <t>Barium</t>
  </si>
  <si>
    <t>O</t>
  </si>
  <si>
    <t>Beryllium</t>
  </si>
  <si>
    <t>B2</t>
  </si>
  <si>
    <t>Or De</t>
  </si>
  <si>
    <t>Boron</t>
  </si>
  <si>
    <t>REPRO</t>
  </si>
  <si>
    <t>D</t>
  </si>
  <si>
    <t>Cadmium</t>
  </si>
  <si>
    <t>KIDN; CANCER</t>
  </si>
  <si>
    <t>B1</t>
  </si>
  <si>
    <t>Chromium III</t>
  </si>
  <si>
    <t>Not Available</t>
  </si>
  <si>
    <t>Chromium VI</t>
  </si>
  <si>
    <t>Cobalt</t>
  </si>
  <si>
    <t>Copper</t>
  </si>
  <si>
    <t>Copper Cyanide</t>
  </si>
  <si>
    <t>KIDN;LIV/GI;WHOLE BODY</t>
  </si>
  <si>
    <t>Cyanide, free</t>
  </si>
  <si>
    <t>Fluorine (soluble fluoride)</t>
  </si>
  <si>
    <t>Iron</t>
  </si>
  <si>
    <t>Lead</t>
  </si>
  <si>
    <t>CV/BLD; CNS/PNS; REPRO; CANCER</t>
  </si>
  <si>
    <t>Manganese</t>
  </si>
  <si>
    <t>CNS/PNS</t>
  </si>
  <si>
    <t>Mercury (inorganic: elemental and mercuric chloride)</t>
  </si>
  <si>
    <t>y</t>
  </si>
  <si>
    <t>Industrial SRV  (mg/kg)</t>
  </si>
  <si>
    <t>BONE</t>
  </si>
  <si>
    <r>
      <t>CNS/PNS; REPROD</t>
    </r>
    <r>
      <rPr>
        <b/>
        <sz val="8"/>
        <rFont val="MS Sans Serif"/>
      </rPr>
      <t xml:space="preserve"> (Note: Not Protective of High Short-term Exposure)</t>
    </r>
  </si>
  <si>
    <r>
      <t xml:space="preserve">RESP; CANCER </t>
    </r>
    <r>
      <rPr>
        <b/>
        <sz val="8"/>
        <rFont val="MS Sans Serif"/>
      </rPr>
      <t>(NOTE: Not Protective of High Short-term Exposure)</t>
    </r>
  </si>
  <si>
    <r>
      <t xml:space="preserve">REPROD </t>
    </r>
    <r>
      <rPr>
        <b/>
        <sz val="8"/>
        <rFont val="MS Sans Serif"/>
      </rPr>
      <t>(NOTE: Not Protective of High Short-term Exposure)</t>
    </r>
  </si>
  <si>
    <t>CV/BLD;  RESP; WHOLE BODY</t>
  </si>
  <si>
    <t xml:space="preserve">LIV/GI </t>
  </si>
  <si>
    <t xml:space="preserve">None Observed at Doses Evaluated. </t>
  </si>
  <si>
    <t xml:space="preserve">CV/BLD; KIDN; LIV/GI </t>
  </si>
  <si>
    <t>Based on geometric mean of 5 data sets from studies in mice.  Cancer target organ - liver. Class B2 (IRIS 2/98)</t>
  </si>
  <si>
    <t>Based on oral studies (IRIS 2/98).</t>
  </si>
  <si>
    <t>Dietary study in mice and hamsters.  Cancer target organ - liver.  Class B2 (IRIS 12/95).</t>
  </si>
  <si>
    <t>3697-24-3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</si>
</sst>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E+00_)"/>
    <numFmt numFmtId="165" formatCode="0E+00_)"/>
    <numFmt numFmtId="166" formatCode="0.000_)"/>
    <numFmt numFmtId="167" formatCode="0E+00"/>
    <numFmt numFmtId="168" formatCode="0.000"/>
    <numFmt numFmtId="169" formatCode="0.0"/>
  </numFmts>
  <fonts count="82" x14ac:knownFonts="1">
    <font>
      <sz val="10"/>
      <name val="MS Sans Serif"/>
    </font>
    <font>
      <b/>
      <sz val="10"/>
      <name val="MS Sans Serif"/>
    </font>
    <font>
      <i/>
      <sz val="10"/>
      <name val="MS Sans Serif"/>
    </font>
    <font>
      <b/>
      <i/>
      <sz val="10"/>
      <name val="MS Sans Serif"/>
    </font>
    <font>
      <sz val="10"/>
      <name val="MS Sans Serif"/>
    </font>
    <font>
      <sz val="8"/>
      <name val="MS Sans Serif"/>
    </font>
    <font>
      <b/>
      <sz val="8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color indexed="10"/>
      <name val="MS Sans Serif"/>
      <family val="2"/>
    </font>
    <font>
      <b/>
      <sz val="8"/>
      <name val="MS Sans Serif"/>
      <family val="2"/>
    </font>
    <font>
      <b/>
      <sz val="10"/>
      <color indexed="8"/>
      <name val="MS Sans Serif"/>
      <family val="2"/>
    </font>
    <font>
      <b/>
      <sz val="10"/>
      <color indexed="16"/>
      <name val="MS Sans Serif"/>
      <family val="2"/>
    </font>
    <font>
      <b/>
      <sz val="8"/>
      <color indexed="16"/>
      <name val="MS Sans Serif"/>
    </font>
    <font>
      <b/>
      <sz val="8"/>
      <color indexed="32"/>
      <name val="MS Sans Serif"/>
    </font>
    <font>
      <b/>
      <sz val="8.5"/>
      <color indexed="37"/>
      <name val="MS Sans Serif"/>
      <family val="2"/>
    </font>
    <font>
      <b/>
      <sz val="10"/>
      <color indexed="37"/>
      <name val="MS Sans Serif"/>
      <family val="2"/>
    </font>
    <font>
      <b/>
      <sz val="10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MS Sans Serif"/>
      <family val="2"/>
    </font>
    <font>
      <b/>
      <sz val="8"/>
      <color indexed="8"/>
      <name val="MS Sans Serif"/>
      <family val="2"/>
    </font>
    <font>
      <b/>
      <sz val="8.5"/>
      <color indexed="8"/>
      <name val="MS Sans Serif"/>
      <family val="2"/>
    </font>
    <font>
      <b/>
      <sz val="8.5"/>
      <color indexed="16"/>
      <name val="MS Sans Serif"/>
      <family val="2"/>
    </font>
    <font>
      <b/>
      <sz val="12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i/>
      <sz val="8.5"/>
      <name val="MS Sans Serif"/>
      <family val="2"/>
    </font>
    <font>
      <b/>
      <sz val="8"/>
      <color indexed="37"/>
      <name val="MS Sans Serif"/>
      <family val="2"/>
    </font>
    <font>
      <i/>
      <sz val="8"/>
      <name val="MS Sans Serif"/>
      <family val="2"/>
    </font>
    <font>
      <i/>
      <sz val="8"/>
      <name val="MS Sans Serif"/>
    </font>
    <font>
      <b/>
      <sz val="8"/>
      <color indexed="12"/>
      <name val="MS Sans Serif"/>
    </font>
    <font>
      <b/>
      <sz val="8"/>
      <color indexed="37"/>
      <name val="MS Sans Serif"/>
    </font>
    <font>
      <b/>
      <sz val="8.5"/>
      <name val="MS Sans Serif"/>
    </font>
    <font>
      <b/>
      <sz val="8.5"/>
      <color indexed="12"/>
      <name val="MS Sans Serif"/>
    </font>
    <font>
      <b/>
      <sz val="8"/>
      <color indexed="8"/>
      <name val="MS Sans Serif"/>
    </font>
    <font>
      <b/>
      <sz val="10"/>
      <color indexed="16"/>
      <name val="MS Sans Serif"/>
    </font>
    <font>
      <sz val="8.5"/>
      <name val="MS Sans Serif"/>
    </font>
    <font>
      <b/>
      <sz val="10"/>
      <color indexed="10"/>
      <name val="MS Sans Serif"/>
    </font>
    <font>
      <b/>
      <i/>
      <sz val="8"/>
      <name val="MS Sans Serif"/>
    </font>
    <font>
      <b/>
      <i/>
      <sz val="8"/>
      <color indexed="37"/>
      <name val="MS Sans Serif"/>
    </font>
    <font>
      <sz val="10"/>
      <color indexed="8"/>
      <name val="MS Sans Serif"/>
      <family val="2"/>
    </font>
    <font>
      <b/>
      <sz val="9"/>
      <color indexed="12"/>
      <name val="MS Sans Serif"/>
      <family val="2"/>
    </font>
    <font>
      <b/>
      <i/>
      <sz val="8"/>
      <color indexed="8"/>
      <name val="MS Sans Serif"/>
      <family val="2"/>
    </font>
    <font>
      <b/>
      <i/>
      <sz val="8"/>
      <name val="MS Sans Serif"/>
      <family val="2"/>
    </font>
    <font>
      <b/>
      <sz val="8.5"/>
      <color indexed="16"/>
      <name val="MS Sans Serif"/>
    </font>
    <font>
      <b/>
      <i/>
      <sz val="8"/>
      <color indexed="37"/>
      <name val="MS Sans Serif"/>
      <family val="2"/>
    </font>
    <font>
      <sz val="12"/>
      <name val="MS Sans Serif"/>
      <family val="2"/>
    </font>
    <font>
      <b/>
      <sz val="12"/>
      <color indexed="16"/>
      <name val="MS Sans Serif"/>
      <family val="2"/>
    </font>
    <font>
      <vertAlign val="superscript"/>
      <sz val="8"/>
      <name val="MS Sans Serif"/>
      <family val="2"/>
    </font>
    <font>
      <b/>
      <sz val="12"/>
      <name val="MS Sans Serif"/>
    </font>
    <font>
      <b/>
      <sz val="10"/>
      <name val="Helv"/>
    </font>
    <font>
      <b/>
      <sz val="10"/>
      <name val="Symbol"/>
      <family val="1"/>
      <charset val="2"/>
    </font>
    <font>
      <sz val="10"/>
      <name val="Times New Roman"/>
      <family val="1"/>
    </font>
    <font>
      <vertAlign val="superscript"/>
      <sz val="8.5"/>
      <name val="MS Sans Serif"/>
      <family val="2"/>
    </font>
    <font>
      <b/>
      <i/>
      <sz val="10"/>
      <name val="MS Sans Serif"/>
      <family val="2"/>
    </font>
    <font>
      <i/>
      <sz val="8.5"/>
      <name val="MS Sans Serif"/>
      <family val="2"/>
    </font>
    <font>
      <sz val="10"/>
      <name val="Helv"/>
    </font>
    <font>
      <sz val="8.5"/>
      <color indexed="8"/>
      <name val="MS Sans Serif"/>
      <family val="2"/>
    </font>
    <font>
      <sz val="8.5"/>
      <name val="MS Serif"/>
      <family val="1"/>
    </font>
    <font>
      <sz val="8"/>
      <color indexed="8"/>
      <name val="MS Sans Serif"/>
      <family val="2"/>
    </font>
    <font>
      <sz val="8.5"/>
      <name val="Helv"/>
    </font>
    <font>
      <sz val="8"/>
      <name val="Helv"/>
    </font>
    <font>
      <i/>
      <sz val="8.5"/>
      <name val="MS Sans Serif"/>
    </font>
    <font>
      <sz val="8"/>
      <color indexed="8"/>
      <name val="MS Sans Serif"/>
    </font>
    <font>
      <sz val="8.5"/>
      <color indexed="8"/>
      <name val="MS Sans Serif"/>
    </font>
    <font>
      <i/>
      <sz val="8.5"/>
      <color indexed="8"/>
      <name val="MS Sans Serif"/>
    </font>
    <font>
      <b/>
      <sz val="8"/>
      <name val="Arial"/>
      <family val="2"/>
    </font>
    <font>
      <b/>
      <sz val="14"/>
      <color indexed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8"/>
      <color indexed="81"/>
      <name val="Tahoma"/>
    </font>
    <font>
      <b/>
      <sz val="8.5"/>
      <name val="Times New Roman"/>
      <family val="1"/>
    </font>
    <font>
      <sz val="8.5"/>
      <name val="Times New Roman"/>
      <family val="1"/>
    </font>
    <font>
      <sz val="8"/>
      <color indexed="81"/>
      <name val="Tahoma"/>
    </font>
    <font>
      <sz val="8.5"/>
      <color indexed="12"/>
      <name val="MS Sans Serif"/>
      <family val="2"/>
    </font>
    <font>
      <sz val="8"/>
      <color indexed="37"/>
      <name val="MS Sans Serif"/>
      <family val="2"/>
    </font>
    <font>
      <sz val="8.5"/>
      <color indexed="37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7" fillId="0" borderId="0"/>
    <xf numFmtId="0" fontId="57" fillId="0" borderId="0"/>
  </cellStyleXfs>
  <cellXfs count="651">
    <xf numFmtId="0" fontId="0" fillId="0" borderId="0" xfId="0"/>
    <xf numFmtId="0" fontId="5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/>
    <xf numFmtId="166" fontId="5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Fill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1" fillId="0" borderId="5" xfId="0" applyFont="1" applyBorder="1" applyAlignment="1">
      <alignment horizontal="centerContinuous"/>
    </xf>
    <xf numFmtId="0" fontId="10" fillId="0" borderId="0" xfId="0" applyFont="1"/>
    <xf numFmtId="0" fontId="1" fillId="0" borderId="0" xfId="0" applyFont="1" applyAlignment="1">
      <alignment horizontal="left"/>
    </xf>
    <xf numFmtId="166" fontId="0" fillId="0" borderId="0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2" fontId="17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164" fontId="17" fillId="0" borderId="0" xfId="0" applyNumberFormat="1" applyFont="1"/>
    <xf numFmtId="165" fontId="16" fillId="0" borderId="0" xfId="0" applyNumberFormat="1" applyFont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0" fontId="13" fillId="0" borderId="0" xfId="0" quotePrefix="1" applyFont="1" applyFill="1" applyAlignment="1">
      <alignment horizontal="left"/>
    </xf>
    <xf numFmtId="0" fontId="23" fillId="0" borderId="6" xfId="0" applyFont="1" applyFill="1" applyBorder="1" applyAlignment="1">
      <alignment horizontal="center"/>
    </xf>
    <xf numFmtId="11" fontId="13" fillId="0" borderId="7" xfId="0" applyNumberFormat="1" applyFont="1" applyFill="1" applyBorder="1"/>
    <xf numFmtId="11" fontId="13" fillId="0" borderId="7" xfId="0" applyNumberFormat="1" applyFont="1" applyFill="1" applyBorder="1" applyAlignment="1">
      <alignment horizontal="center"/>
    </xf>
    <xf numFmtId="11" fontId="13" fillId="0" borderId="6" xfId="0" applyNumberFormat="1" applyFont="1" applyFill="1" applyBorder="1"/>
    <xf numFmtId="0" fontId="25" fillId="0" borderId="0" xfId="0" applyFont="1"/>
    <xf numFmtId="0" fontId="26" fillId="0" borderId="0" xfId="0" applyNumberFormat="1" applyFont="1" applyAlignment="1">
      <alignment horizontal="center"/>
    </xf>
    <xf numFmtId="0" fontId="27" fillId="0" borderId="0" xfId="0" applyFont="1" applyFill="1" applyBorder="1"/>
    <xf numFmtId="0" fontId="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center"/>
    </xf>
    <xf numFmtId="0" fontId="7" fillId="0" borderId="1" xfId="0" applyFont="1" applyFill="1" applyBorder="1"/>
    <xf numFmtId="0" fontId="26" fillId="0" borderId="0" xfId="0" applyFont="1"/>
    <xf numFmtId="0" fontId="26" fillId="0" borderId="0" xfId="0" quotePrefix="1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67" fontId="28" fillId="0" borderId="0" xfId="0" applyNumberFormat="1" applyFont="1" applyBorder="1" applyAlignment="1">
      <alignment horizontal="center"/>
    </xf>
    <xf numFmtId="0" fontId="26" fillId="0" borderId="0" xfId="0" applyFont="1" applyFill="1"/>
    <xf numFmtId="0" fontId="28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0" fontId="25" fillId="0" borderId="1" xfId="0" applyFont="1" applyBorder="1"/>
    <xf numFmtId="0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0" fontId="22" fillId="2" borderId="2" xfId="0" applyNumberFormat="1" applyFont="1" applyFill="1" applyBorder="1" applyAlignment="1" applyProtection="1">
      <alignment horizontal="center"/>
      <protection locked="0"/>
    </xf>
    <xf numFmtId="0" fontId="14" fillId="2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167" fontId="32" fillId="0" borderId="0" xfId="0" applyNumberFormat="1" applyFont="1" applyBorder="1" applyAlignment="1">
      <alignment horizontal="center"/>
    </xf>
    <xf numFmtId="0" fontId="1" fillId="0" borderId="0" xfId="0" applyFont="1"/>
    <xf numFmtId="0" fontId="33" fillId="0" borderId="0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166" fontId="33" fillId="0" borderId="0" xfId="0" applyNumberFormat="1" applyFont="1" applyBorder="1" applyAlignment="1">
      <alignment horizontal="center"/>
    </xf>
    <xf numFmtId="11" fontId="36" fillId="0" borderId="7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3" fillId="0" borderId="0" xfId="0" applyFont="1" applyFill="1" applyBorder="1"/>
    <xf numFmtId="167" fontId="1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NumberFormat="1" applyProtection="1">
      <protection locked="0"/>
    </xf>
    <xf numFmtId="0" fontId="10" fillId="0" borderId="0" xfId="0" applyNumberFormat="1" applyFont="1" applyProtection="1">
      <protection locked="0"/>
    </xf>
    <xf numFmtId="0" fontId="0" fillId="0" borderId="1" xfId="0" applyNumberFormat="1" applyBorder="1" applyProtection="1">
      <protection locked="0"/>
    </xf>
    <xf numFmtId="0" fontId="12" fillId="2" borderId="2" xfId="0" quotePrefix="1" applyNumberFormat="1" applyFont="1" applyFill="1" applyBorder="1" applyAlignment="1" applyProtection="1">
      <alignment horizontal="center"/>
      <protection locked="0"/>
    </xf>
    <xf numFmtId="0" fontId="12" fillId="2" borderId="2" xfId="0" applyNumberFormat="1" applyFont="1" applyFill="1" applyBorder="1" applyProtection="1">
      <protection locked="0"/>
    </xf>
    <xf numFmtId="0" fontId="21" fillId="2" borderId="2" xfId="0" applyNumberFormat="1" applyFont="1" applyFill="1" applyBorder="1" applyAlignment="1" applyProtection="1">
      <alignment horizontal="center"/>
      <protection locked="0"/>
    </xf>
    <xf numFmtId="0" fontId="3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Fill="1" applyProtection="1">
      <protection locked="0"/>
    </xf>
    <xf numFmtId="11" fontId="13" fillId="0" borderId="0" xfId="0" applyNumberFormat="1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/>
    <xf numFmtId="0" fontId="38" fillId="0" borderId="0" xfId="0" applyFont="1"/>
    <xf numFmtId="0" fontId="1" fillId="0" borderId="0" xfId="0" quotePrefix="1" applyFont="1" applyAlignment="1">
      <alignment horizontal="left"/>
    </xf>
    <xf numFmtId="0" fontId="6" fillId="0" borderId="0" xfId="0" applyFont="1" applyFill="1"/>
    <xf numFmtId="0" fontId="33" fillId="0" borderId="0" xfId="0" applyFont="1" applyFill="1" applyBorder="1" applyAlignment="1">
      <alignment horizontal="center"/>
    </xf>
    <xf numFmtId="0" fontId="33" fillId="0" borderId="1" xfId="0" applyFont="1" applyFill="1" applyBorder="1"/>
    <xf numFmtId="0" fontId="6" fillId="0" borderId="0" xfId="0" quotePrefix="1" applyFont="1" applyAlignment="1">
      <alignment horizontal="left"/>
    </xf>
    <xf numFmtId="0" fontId="1" fillId="0" borderId="8" xfId="0" applyFont="1" applyBorder="1" applyAlignment="1">
      <alignment horizontal="centerContinuous"/>
    </xf>
    <xf numFmtId="166" fontId="37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6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6" fillId="0" borderId="0" xfId="0" applyFont="1" applyFill="1"/>
    <xf numFmtId="0" fontId="33" fillId="0" borderId="2" xfId="0" applyFont="1" applyBorder="1" applyAlignment="1">
      <alignment horizontal="left"/>
    </xf>
    <xf numFmtId="166" fontId="33" fillId="0" borderId="2" xfId="0" applyNumberFormat="1" applyFont="1" applyBorder="1" applyAlignment="1">
      <alignment horizontal="left"/>
    </xf>
    <xf numFmtId="166" fontId="37" fillId="0" borderId="2" xfId="0" applyNumberFormat="1" applyFont="1" applyBorder="1" applyAlignment="1">
      <alignment horizontal="center"/>
    </xf>
    <xf numFmtId="14" fontId="5" fillId="0" borderId="0" xfId="0" quotePrefix="1" applyNumberFormat="1" applyFont="1" applyFill="1" applyBorder="1" applyAlignment="1">
      <alignment horizontal="center"/>
    </xf>
    <xf numFmtId="0" fontId="40" fillId="0" borderId="0" xfId="0" applyNumberFormat="1" applyFont="1" applyAlignment="1">
      <alignment horizontal="center"/>
    </xf>
    <xf numFmtId="0" fontId="40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justify" textRotation="255" wrapText="1"/>
    </xf>
    <xf numFmtId="0" fontId="18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textRotation="255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textRotation="255" wrapText="1"/>
    </xf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 wrapText="1"/>
    </xf>
    <xf numFmtId="0" fontId="25" fillId="0" borderId="4" xfId="0" applyFont="1" applyBorder="1"/>
    <xf numFmtId="0" fontId="1" fillId="0" borderId="4" xfId="0" applyFont="1" applyBorder="1" applyAlignment="1">
      <alignment horizontal="centerContinuous" wrapText="1"/>
    </xf>
    <xf numFmtId="0" fontId="41" fillId="0" borderId="0" xfId="0" applyFont="1"/>
    <xf numFmtId="0" fontId="41" fillId="0" borderId="4" xfId="0" applyFont="1" applyBorder="1"/>
    <xf numFmtId="0" fontId="21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0" fontId="42" fillId="0" borderId="1" xfId="0" applyFont="1" applyBorder="1" applyAlignment="1">
      <alignment horizontal="centerContinuous" wrapText="1"/>
    </xf>
    <xf numFmtId="0" fontId="12" fillId="2" borderId="3" xfId="0" quotePrefix="1" applyNumberFormat="1" applyFont="1" applyFill="1" applyBorder="1" applyAlignment="1" applyProtection="1">
      <alignment horizontal="centerContinuous" wrapText="1"/>
      <protection locked="0"/>
    </xf>
    <xf numFmtId="0" fontId="13" fillId="0" borderId="1" xfId="0" applyFont="1" applyFill="1" applyBorder="1" applyAlignment="1">
      <alignment horizontal="centerContinuous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Continuous" wrapText="1"/>
    </xf>
    <xf numFmtId="0" fontId="0" fillId="0" borderId="5" xfId="0" applyBorder="1" applyAlignment="1">
      <alignment horizontal="centerContinuous"/>
    </xf>
    <xf numFmtId="0" fontId="1" fillId="0" borderId="1" xfId="0" applyFont="1" applyBorder="1" applyAlignment="1">
      <alignment horizontal="center" textRotation="255"/>
    </xf>
    <xf numFmtId="0" fontId="21" fillId="0" borderId="0" xfId="0" applyNumberFormat="1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43" fillId="0" borderId="0" xfId="0" applyNumberFormat="1" applyFont="1" applyFill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wrapText="1"/>
    </xf>
    <xf numFmtId="0" fontId="43" fillId="0" borderId="0" xfId="0" applyFont="1" applyFill="1" applyBorder="1" applyAlignment="1">
      <alignment horizontal="center" wrapText="1"/>
    </xf>
    <xf numFmtId="0" fontId="22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2" fillId="0" borderId="0" xfId="0" applyNumberFormat="1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1" fillId="0" borderId="0" xfId="0" applyNumberFormat="1" applyFont="1" applyFill="1" applyBorder="1" applyAlignment="1">
      <alignment horizontal="center" wrapText="1"/>
    </xf>
    <xf numFmtId="166" fontId="37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35" fillId="0" borderId="0" xfId="0" applyNumberFormat="1" applyFont="1" applyFill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/>
    </xf>
    <xf numFmtId="167" fontId="2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1" fillId="0" borderId="0" xfId="0" applyFont="1" applyFill="1" applyAlignment="1">
      <alignment wrapText="1"/>
    </xf>
    <xf numFmtId="0" fontId="13" fillId="0" borderId="0" xfId="0" applyFont="1" applyFill="1" applyAlignment="1">
      <alignment horizontal="centerContinuous"/>
    </xf>
    <xf numFmtId="0" fontId="36" fillId="0" borderId="0" xfId="0" applyFont="1" applyFill="1" applyAlignment="1">
      <alignment horizontal="centerContinuous"/>
    </xf>
    <xf numFmtId="0" fontId="26" fillId="0" borderId="0" xfId="0" applyFont="1" applyBorder="1" applyAlignment="1">
      <alignment horizontal="left" wrapText="1"/>
    </xf>
    <xf numFmtId="2" fontId="17" fillId="0" borderId="0" xfId="0" applyNumberFormat="1" applyFont="1" applyAlignment="1">
      <alignment horizontal="center" wrapText="1"/>
    </xf>
    <xf numFmtId="0" fontId="28" fillId="0" borderId="1" xfId="0" applyNumberFormat="1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horizontal="centerContinuous" wrapText="1"/>
    </xf>
    <xf numFmtId="166" fontId="7" fillId="0" borderId="0" xfId="0" applyNumberFormat="1" applyFont="1" applyBorder="1" applyAlignment="1">
      <alignment horizontal="left"/>
    </xf>
    <xf numFmtId="0" fontId="35" fillId="3" borderId="0" xfId="0" applyNumberFormat="1" applyFont="1" applyFill="1" applyAlignment="1">
      <alignment horizontal="center" wrapText="1"/>
    </xf>
    <xf numFmtId="166" fontId="33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166" fontId="37" fillId="0" borderId="0" xfId="0" applyNumberFormat="1" applyFont="1" applyBorder="1" applyAlignment="1">
      <alignment horizontal="left"/>
    </xf>
    <xf numFmtId="0" fontId="26" fillId="0" borderId="0" xfId="0" applyFont="1" applyAlignment="1">
      <alignment horizontal="left" wrapText="1"/>
    </xf>
    <xf numFmtId="0" fontId="8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8" fontId="28" fillId="0" borderId="0" xfId="0" applyNumberFormat="1" applyFont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39" fillId="0" borderId="0" xfId="0" applyFont="1" applyFill="1"/>
    <xf numFmtId="0" fontId="8" fillId="0" borderId="0" xfId="0" applyFont="1" applyAlignment="1">
      <alignment wrapText="1"/>
    </xf>
    <xf numFmtId="0" fontId="8" fillId="0" borderId="0" xfId="0" applyNumberFormat="1" applyFont="1" applyAlignment="1">
      <alignment horizontal="center" wrapText="1"/>
    </xf>
    <xf numFmtId="0" fontId="8" fillId="3" borderId="0" xfId="0" applyNumberFormat="1" applyFont="1" applyFill="1" applyAlignment="1">
      <alignment horizontal="center" wrapText="1"/>
    </xf>
    <xf numFmtId="0" fontId="8" fillId="0" borderId="1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166" fontId="22" fillId="0" borderId="0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 wrapText="1"/>
    </xf>
    <xf numFmtId="166" fontId="22" fillId="3" borderId="0" xfId="0" applyNumberFormat="1" applyFont="1" applyFill="1" applyBorder="1" applyAlignment="1">
      <alignment horizontal="center"/>
    </xf>
    <xf numFmtId="166" fontId="33" fillId="0" borderId="0" xfId="0" applyNumberFormat="1" applyFont="1" applyAlignment="1">
      <alignment horizontal="center"/>
    </xf>
    <xf numFmtId="166" fontId="33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37" fillId="0" borderId="0" xfId="0" applyNumberFormat="1" applyFont="1" applyAlignment="1">
      <alignment horizontal="center" wrapText="1"/>
    </xf>
    <xf numFmtId="0" fontId="37" fillId="0" borderId="0" xfId="0" applyNumberFormat="1" applyFont="1" applyAlignment="1">
      <alignment horizontal="left"/>
    </xf>
    <xf numFmtId="0" fontId="33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wrapText="1"/>
    </xf>
    <xf numFmtId="0" fontId="25" fillId="0" borderId="4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5" fillId="0" borderId="0" xfId="0" applyFont="1" applyFill="1"/>
    <xf numFmtId="165" fontId="45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left"/>
    </xf>
    <xf numFmtId="0" fontId="33" fillId="0" borderId="0" xfId="0" applyNumberFormat="1" applyFont="1" applyAlignment="1">
      <alignment horizontal="center" wrapText="1"/>
    </xf>
    <xf numFmtId="0" fontId="23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/>
    <xf numFmtId="0" fontId="46" fillId="0" borderId="0" xfId="0" applyFont="1" applyBorder="1" applyAlignment="1">
      <alignment horizontal="center"/>
    </xf>
    <xf numFmtId="0" fontId="0" fillId="0" borderId="0" xfId="0" applyAlignment="1"/>
    <xf numFmtId="0" fontId="47" fillId="0" borderId="0" xfId="0" applyFont="1"/>
    <xf numFmtId="0" fontId="0" fillId="0" borderId="0" xfId="0" applyBorder="1" applyAlignment="1">
      <alignment horizontal="center"/>
    </xf>
    <xf numFmtId="0" fontId="5" fillId="2" borderId="2" xfId="0" quotePrefix="1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66" fontId="5" fillId="2" borderId="2" xfId="0" applyNumberFormat="1" applyFont="1" applyFill="1" applyBorder="1" applyAlignment="1" applyProtection="1">
      <alignment horizontal="center"/>
      <protection locked="0"/>
    </xf>
    <xf numFmtId="166" fontId="26" fillId="2" borderId="2" xfId="0" applyNumberFormat="1" applyFont="1" applyFill="1" applyBorder="1" applyAlignment="1" applyProtection="1">
      <alignment horizontal="center"/>
      <protection locked="0"/>
    </xf>
    <xf numFmtId="166" fontId="26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2" borderId="2" xfId="0" applyNumberFormat="1" applyFont="1" applyFill="1" applyBorder="1" applyAlignment="1" applyProtection="1">
      <alignment horizontal="center"/>
      <protection locked="0"/>
    </xf>
    <xf numFmtId="166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4" fontId="26" fillId="0" borderId="0" xfId="0" quotePrefix="1" applyNumberFormat="1" applyFont="1" applyAlignment="1">
      <alignment horizontal="center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66" fontId="9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Continuous" wrapText="1"/>
    </xf>
    <xf numFmtId="0" fontId="26" fillId="0" borderId="1" xfId="0" applyNumberFormat="1" applyFont="1" applyBorder="1" applyAlignment="1">
      <alignment horizontal="center"/>
    </xf>
    <xf numFmtId="165" fontId="28" fillId="0" borderId="0" xfId="0" applyNumberFormat="1" applyFont="1" applyFill="1" applyAlignment="1">
      <alignment horizontal="center"/>
    </xf>
    <xf numFmtId="0" fontId="25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166" fontId="33" fillId="0" borderId="2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wrapText="1"/>
    </xf>
    <xf numFmtId="0" fontId="8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wrapText="1"/>
    </xf>
    <xf numFmtId="0" fontId="2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2" fontId="28" fillId="0" borderId="0" xfId="0" applyNumberFormat="1" applyFont="1" applyBorder="1" applyAlignment="1">
      <alignment horizontal="center"/>
    </xf>
    <xf numFmtId="0" fontId="21" fillId="0" borderId="0" xfId="0" quotePrefix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3" borderId="0" xfId="0" applyFont="1" applyFill="1" applyAlignment="1">
      <alignment horizontal="center" textRotation="255"/>
    </xf>
    <xf numFmtId="0" fontId="33" fillId="3" borderId="0" xfId="0" applyFont="1" applyFill="1" applyAlignment="1">
      <alignment horizontal="center" textRotation="255"/>
    </xf>
    <xf numFmtId="0" fontId="1" fillId="0" borderId="0" xfId="0" applyFont="1" applyBorder="1"/>
    <xf numFmtId="0" fontId="22" fillId="0" borderId="0" xfId="0" applyFont="1" applyFill="1" applyAlignment="1">
      <alignment horizontal="left"/>
    </xf>
    <xf numFmtId="0" fontId="0" fillId="0" borderId="0" xfId="0" applyFill="1" applyAlignment="1"/>
    <xf numFmtId="0" fontId="9" fillId="0" borderId="0" xfId="0" applyFont="1" applyFill="1"/>
    <xf numFmtId="0" fontId="9" fillId="0" borderId="4" xfId="0" applyFont="1" applyFill="1" applyBorder="1"/>
    <xf numFmtId="0" fontId="25" fillId="0" borderId="0" xfId="0" applyFont="1" applyFill="1" applyBorder="1"/>
    <xf numFmtId="0" fontId="26" fillId="0" borderId="0" xfId="0" applyFont="1" applyFill="1" applyBorder="1" applyAlignment="1">
      <alignment wrapText="1"/>
    </xf>
    <xf numFmtId="0" fontId="37" fillId="0" borderId="0" xfId="0" applyFont="1" applyFill="1" applyBorder="1"/>
    <xf numFmtId="0" fontId="44" fillId="0" borderId="0" xfId="0" applyFont="1" applyFill="1"/>
    <xf numFmtId="0" fontId="25" fillId="0" borderId="1" xfId="0" applyFont="1" applyFill="1" applyBorder="1"/>
    <xf numFmtId="0" fontId="6" fillId="0" borderId="0" xfId="0" applyFont="1" applyFill="1" applyAlignment="1">
      <alignment horizontal="center" textRotation="255"/>
    </xf>
    <xf numFmtId="0" fontId="6" fillId="0" borderId="0" xfId="0" quotePrefix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0" fontId="11" fillId="0" borderId="0" xfId="0" applyFont="1" applyFill="1"/>
    <xf numFmtId="0" fontId="48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quotePrefix="1" applyFill="1" applyAlignment="1">
      <alignment horizontal="left"/>
    </xf>
    <xf numFmtId="0" fontId="1" fillId="0" borderId="4" xfId="0" applyFont="1" applyFill="1" applyBorder="1"/>
    <xf numFmtId="0" fontId="9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Alignment="1">
      <alignment wrapText="1"/>
    </xf>
    <xf numFmtId="0" fontId="5" fillId="0" borderId="1" xfId="0" applyFont="1" applyFill="1" applyBorder="1"/>
    <xf numFmtId="0" fontId="6" fillId="0" borderId="0" xfId="0" applyFont="1" applyFill="1" applyAlignment="1">
      <alignment horizontal="center" wrapText="1"/>
    </xf>
    <xf numFmtId="0" fontId="33" fillId="0" borderId="0" xfId="0" quotePrefix="1" applyFont="1" applyFill="1"/>
    <xf numFmtId="0" fontId="5" fillId="0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0" fontId="8" fillId="0" borderId="0" xfId="0" quotePrefix="1" applyFont="1" applyFill="1" applyAlignment="1">
      <alignment horizontal="left"/>
    </xf>
    <xf numFmtId="0" fontId="25" fillId="0" borderId="4" xfId="0" applyFont="1" applyFill="1" applyBorder="1"/>
    <xf numFmtId="0" fontId="37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3" fillId="0" borderId="0" xfId="0" applyFont="1" applyFill="1"/>
    <xf numFmtId="0" fontId="12" fillId="0" borderId="0" xfId="0" applyFont="1" applyFill="1" applyAlignment="1">
      <alignment horizontal="left"/>
    </xf>
    <xf numFmtId="0" fontId="2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11" fontId="7" fillId="0" borderId="0" xfId="0" applyNumberFormat="1" applyFont="1" applyFill="1" applyBorder="1" applyAlignment="1">
      <alignment wrapText="1"/>
    </xf>
    <xf numFmtId="1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11" fontId="7" fillId="0" borderId="0" xfId="0" applyNumberFormat="1" applyFont="1" applyFill="1" applyBorder="1" applyAlignment="1">
      <alignment horizontal="left" wrapText="1"/>
    </xf>
    <xf numFmtId="0" fontId="50" fillId="0" borderId="0" xfId="0" applyFont="1" applyFill="1"/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/>
    </xf>
    <xf numFmtId="11" fontId="25" fillId="0" borderId="0" xfId="0" applyNumberFormat="1" applyFont="1" applyFill="1" applyBorder="1" applyAlignment="1">
      <alignment wrapText="1"/>
    </xf>
    <xf numFmtId="11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Continuous" wrapText="1"/>
    </xf>
    <xf numFmtId="0" fontId="51" fillId="0" borderId="0" xfId="0" applyFont="1" applyFill="1" applyAlignment="1">
      <alignment horizontal="centerContinuous"/>
    </xf>
    <xf numFmtId="11" fontId="9" fillId="0" borderId="0" xfId="0" applyNumberFormat="1" applyFont="1" applyFill="1" applyBorder="1" applyAlignment="1">
      <alignment horizontal="centerContinuous" wrapText="1"/>
    </xf>
    <xf numFmtId="0" fontId="25" fillId="0" borderId="0" xfId="0" applyFont="1" applyFill="1" applyBorder="1" applyAlignment="1">
      <alignment horizontal="centerContinuous" wrapText="1"/>
    </xf>
    <xf numFmtId="11" fontId="25" fillId="0" borderId="0" xfId="0" applyNumberFormat="1" applyFont="1" applyFill="1" applyBorder="1" applyAlignment="1">
      <alignment horizontal="centerContinuous"/>
    </xf>
    <xf numFmtId="11" fontId="1" fillId="0" borderId="0" xfId="0" applyNumberFormat="1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 wrapText="1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/>
    </xf>
    <xf numFmtId="0" fontId="9" fillId="0" borderId="2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 wrapText="1"/>
    </xf>
    <xf numFmtId="11" fontId="9" fillId="0" borderId="0" xfId="0" applyNumberFormat="1" applyFont="1" applyFill="1" applyAlignment="1">
      <alignment horizontal="centerContinuous" wrapText="1"/>
    </xf>
    <xf numFmtId="0" fontId="9" fillId="0" borderId="0" xfId="0" applyFont="1" applyFill="1" applyAlignment="1">
      <alignment horizontal="centerContinuous" wrapText="1"/>
    </xf>
    <xf numFmtId="0" fontId="9" fillId="0" borderId="7" xfId="0" applyFont="1" applyFill="1" applyBorder="1" applyAlignment="1">
      <alignment horizontal="centerContinuous" wrapText="1"/>
    </xf>
    <xf numFmtId="0" fontId="25" fillId="0" borderId="7" xfId="0" applyFont="1" applyFill="1" applyBorder="1"/>
    <xf numFmtId="11" fontId="25" fillId="0" borderId="0" xfId="0" applyNumberFormat="1" applyFont="1" applyFill="1" applyAlignment="1">
      <alignment horizontal="center"/>
    </xf>
    <xf numFmtId="11" fontId="25" fillId="0" borderId="10" xfId="0" applyNumberFormat="1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11" fontId="25" fillId="0" borderId="7" xfId="0" applyNumberFormat="1" applyFont="1" applyFill="1" applyBorder="1" applyAlignment="1">
      <alignment horizontal="center" wrapText="1"/>
    </xf>
    <xf numFmtId="11" fontId="25" fillId="0" borderId="0" xfId="0" applyNumberFormat="1" applyFont="1" applyFill="1" applyBorder="1" applyAlignment="1">
      <alignment horizontal="center" wrapText="1"/>
    </xf>
    <xf numFmtId="11" fontId="25" fillId="0" borderId="7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Continuous" wrapText="1"/>
    </xf>
    <xf numFmtId="11" fontId="25" fillId="0" borderId="2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/>
    </xf>
    <xf numFmtId="0" fontId="9" fillId="0" borderId="11" xfId="0" applyFont="1" applyFill="1" applyBorder="1" applyAlignment="1">
      <alignment horizontal="centerContinuous"/>
    </xf>
    <xf numFmtId="0" fontId="9" fillId="0" borderId="3" xfId="0" applyFont="1" applyFill="1" applyBorder="1" applyAlignment="1">
      <alignment horizontal="centerContinuous"/>
    </xf>
    <xf numFmtId="0" fontId="9" fillId="0" borderId="11" xfId="0" applyFont="1" applyFill="1" applyBorder="1" applyAlignment="1">
      <alignment horizontal="centerContinuous" wrapText="1"/>
    </xf>
    <xf numFmtId="11" fontId="9" fillId="0" borderId="1" xfId="0" applyNumberFormat="1" applyFont="1" applyFill="1" applyBorder="1" applyAlignment="1">
      <alignment horizontal="centerContinuous" wrapText="1"/>
    </xf>
    <xf numFmtId="11" fontId="52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 wrapText="1"/>
    </xf>
    <xf numFmtId="0" fontId="25" fillId="0" borderId="6" xfId="0" applyFont="1" applyFill="1" applyBorder="1" applyAlignment="1">
      <alignment horizontal="center"/>
    </xf>
    <xf numFmtId="11" fontId="25" fillId="0" borderId="1" xfId="0" applyNumberFormat="1" applyFont="1" applyFill="1" applyBorder="1" applyAlignment="1">
      <alignment horizontal="center"/>
    </xf>
    <xf numFmtId="11" fontId="25" fillId="0" borderId="12" xfId="0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11" fontId="25" fillId="0" borderId="6" xfId="0" applyNumberFormat="1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11" fontId="25" fillId="0" borderId="1" xfId="0" applyNumberFormat="1" applyFont="1" applyFill="1" applyBorder="1" applyAlignment="1">
      <alignment horizontal="center" wrapText="1"/>
    </xf>
    <xf numFmtId="11" fontId="25" fillId="0" borderId="6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wrapText="1"/>
    </xf>
    <xf numFmtId="11" fontId="25" fillId="0" borderId="3" xfId="0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wrapText="1"/>
    </xf>
    <xf numFmtId="0" fontId="25" fillId="0" borderId="11" xfId="0" applyFont="1" applyFill="1" applyBorder="1" applyAlignment="1">
      <alignment wrapText="1"/>
    </xf>
    <xf numFmtId="0" fontId="25" fillId="0" borderId="7" xfId="0" applyFont="1" applyFill="1" applyBorder="1" applyAlignment="1">
      <alignment horizontal="center"/>
    </xf>
    <xf numFmtId="11" fontId="7" fillId="0" borderId="1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left" wrapText="1"/>
    </xf>
    <xf numFmtId="11" fontId="7" fillId="0" borderId="7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left" wrapText="1"/>
    </xf>
    <xf numFmtId="11" fontId="7" fillId="0" borderId="0" xfId="0" applyNumberFormat="1" applyFont="1" applyFill="1" applyBorder="1" applyAlignment="1">
      <alignment horizontal="center" wrapText="1"/>
    </xf>
    <xf numFmtId="11" fontId="7" fillId="0" borderId="7" xfId="0" applyNumberFormat="1" applyFont="1" applyFill="1" applyBorder="1" applyAlignment="1">
      <alignment horizontal="center"/>
    </xf>
    <xf numFmtId="11" fontId="7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0" fontId="37" fillId="0" borderId="7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9" xfId="0" applyFont="1" applyFill="1" applyBorder="1" applyAlignment="1">
      <alignment wrapText="1"/>
    </xf>
    <xf numFmtId="11" fontId="37" fillId="0" borderId="0" xfId="0" applyNumberFormat="1" applyFont="1" applyFill="1" applyBorder="1" applyAlignment="1">
      <alignment wrapText="1"/>
    </xf>
    <xf numFmtId="11" fontId="37" fillId="0" borderId="0" xfId="0" applyNumberFormat="1" applyFont="1" applyFill="1" applyAlignment="1">
      <alignment wrapText="1"/>
    </xf>
    <xf numFmtId="0" fontId="37" fillId="0" borderId="7" xfId="0" applyFont="1" applyFill="1" applyBorder="1" applyAlignment="1">
      <alignment wrapText="1"/>
    </xf>
    <xf numFmtId="11" fontId="37" fillId="0" borderId="0" xfId="0" applyNumberFormat="1" applyFont="1" applyFill="1" applyAlignment="1">
      <alignment horizontal="center"/>
    </xf>
    <xf numFmtId="11" fontId="37" fillId="0" borderId="10" xfId="0" applyNumberFormat="1" applyFont="1" applyFill="1" applyBorder="1" applyAlignment="1">
      <alignment horizontal="center"/>
    </xf>
    <xf numFmtId="0" fontId="37" fillId="0" borderId="9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left" wrapText="1"/>
    </xf>
    <xf numFmtId="11" fontId="37" fillId="0" borderId="7" xfId="0" applyNumberFormat="1" applyFont="1" applyFill="1" applyBorder="1" applyAlignment="1">
      <alignment horizontal="center" wrapText="1"/>
    </xf>
    <xf numFmtId="0" fontId="37" fillId="0" borderId="10" xfId="0" applyFont="1" applyFill="1" applyBorder="1" applyAlignment="1">
      <alignment wrapText="1"/>
    </xf>
    <xf numFmtId="11" fontId="37" fillId="0" borderId="0" xfId="0" applyNumberFormat="1" applyFont="1" applyFill="1" applyBorder="1" applyAlignment="1">
      <alignment horizontal="center" wrapText="1"/>
    </xf>
    <xf numFmtId="11" fontId="37" fillId="0" borderId="7" xfId="0" applyNumberFormat="1" applyFont="1" applyFill="1" applyBorder="1" applyAlignment="1">
      <alignment horizontal="center"/>
    </xf>
    <xf numFmtId="11" fontId="37" fillId="0" borderId="2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1" fontId="7" fillId="0" borderId="0" xfId="0" applyNumberFormat="1" applyFont="1" applyFill="1" applyAlignment="1">
      <alignment wrapText="1"/>
    </xf>
    <xf numFmtId="0" fontId="7" fillId="0" borderId="7" xfId="0" applyFont="1" applyFill="1" applyBorder="1" applyAlignment="1">
      <alignment wrapText="1"/>
    </xf>
    <xf numFmtId="11" fontId="7" fillId="0" borderId="0" xfId="0" applyNumberFormat="1" applyFont="1" applyFill="1" applyAlignment="1">
      <alignment horizontal="center"/>
    </xf>
    <xf numFmtId="0" fontId="55" fillId="0" borderId="0" xfId="0" applyFont="1" applyFill="1"/>
    <xf numFmtId="0" fontId="25" fillId="0" borderId="0" xfId="0" applyFont="1" applyFill="1" applyAlignment="1">
      <alignment wrapText="1"/>
    </xf>
    <xf numFmtId="0" fontId="25" fillId="0" borderId="9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9" xfId="0" applyFont="1" applyFill="1" applyBorder="1" applyAlignment="1">
      <alignment wrapText="1"/>
    </xf>
    <xf numFmtId="11" fontId="25" fillId="0" borderId="0" xfId="0" applyNumberFormat="1" applyFont="1" applyFill="1" applyAlignment="1">
      <alignment wrapText="1"/>
    </xf>
    <xf numFmtId="0" fontId="25" fillId="0" borderId="7" xfId="0" applyFont="1" applyFill="1" applyBorder="1" applyAlignment="1">
      <alignment wrapText="1"/>
    </xf>
    <xf numFmtId="0" fontId="25" fillId="0" borderId="9" xfId="0" applyFont="1" applyFill="1" applyBorder="1" applyAlignment="1">
      <alignment horizontal="left" wrapText="1"/>
    </xf>
    <xf numFmtId="0" fontId="25" fillId="0" borderId="10" xfId="0" applyFont="1" applyFill="1" applyBorder="1" applyAlignment="1">
      <alignment horizontal="left" wrapText="1"/>
    </xf>
    <xf numFmtId="0" fontId="56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9" xfId="1" applyFont="1" applyFill="1" applyBorder="1" applyAlignment="1">
      <alignment wrapText="1"/>
    </xf>
    <xf numFmtId="0" fontId="7" fillId="0" borderId="0" xfId="1" applyFont="1" applyFill="1" applyAlignment="1">
      <alignment wrapText="1"/>
    </xf>
    <xf numFmtId="11" fontId="7" fillId="0" borderId="0" xfId="0" applyNumberFormat="1" applyFont="1" applyFill="1" applyAlignment="1">
      <alignment horizontal="center" wrapText="1"/>
    </xf>
    <xf numFmtId="0" fontId="58" fillId="0" borderId="0" xfId="0" applyFont="1" applyFill="1" applyBorder="1" applyAlignment="1">
      <alignment horizontal="left" wrapText="1"/>
    </xf>
    <xf numFmtId="11" fontId="7" fillId="0" borderId="10" xfId="0" applyNumberFormat="1" applyFont="1" applyFill="1" applyBorder="1" applyAlignment="1">
      <alignment horizontal="center" wrapText="1"/>
    </xf>
    <xf numFmtId="0" fontId="58" fillId="0" borderId="9" xfId="0" applyFont="1" applyFill="1" applyBorder="1" applyAlignment="1">
      <alignment horizontal="left" wrapText="1"/>
    </xf>
    <xf numFmtId="11" fontId="37" fillId="0" borderId="2" xfId="0" applyNumberFormat="1" applyFont="1" applyFill="1" applyBorder="1" applyAlignment="1">
      <alignment horizontal="center" wrapText="1"/>
    </xf>
    <xf numFmtId="11" fontId="7" fillId="0" borderId="2" xfId="0" applyNumberFormat="1" applyFont="1" applyFill="1" applyBorder="1" applyAlignment="1">
      <alignment horizontal="center" wrapText="1"/>
    </xf>
    <xf numFmtId="0" fontId="59" fillId="0" borderId="9" xfId="0" applyFont="1" applyFill="1" applyBorder="1"/>
    <xf numFmtId="0" fontId="7" fillId="0" borderId="10" xfId="0" applyFont="1" applyFill="1" applyBorder="1" applyAlignment="1">
      <alignment wrapText="1"/>
    </xf>
    <xf numFmtId="0" fontId="7" fillId="0" borderId="0" xfId="2" applyFont="1" applyFill="1" applyAlignment="1">
      <alignment wrapText="1"/>
    </xf>
    <xf numFmtId="0" fontId="7" fillId="0" borderId="9" xfId="2" applyFont="1" applyFill="1" applyBorder="1" applyAlignment="1">
      <alignment wrapText="1"/>
    </xf>
    <xf numFmtId="0" fontId="37" fillId="0" borderId="10" xfId="0" applyFont="1" applyFill="1" applyBorder="1" applyAlignment="1">
      <alignment horizontal="left" wrapText="1"/>
    </xf>
    <xf numFmtId="0" fontId="58" fillId="0" borderId="0" xfId="0" applyFont="1" applyFill="1"/>
    <xf numFmtId="0" fontId="60" fillId="0" borderId="0" xfId="0" applyFont="1" applyFill="1"/>
    <xf numFmtId="0" fontId="58" fillId="0" borderId="7" xfId="0" applyFont="1" applyFill="1" applyBorder="1" applyAlignment="1">
      <alignment horizontal="center"/>
    </xf>
    <xf numFmtId="0" fontId="58" fillId="0" borderId="0" xfId="0" applyFont="1" applyFill="1" applyAlignment="1">
      <alignment wrapText="1"/>
    </xf>
    <xf numFmtId="0" fontId="58" fillId="0" borderId="9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1" fontId="58" fillId="0" borderId="0" xfId="0" applyNumberFormat="1" applyFont="1" applyFill="1" applyBorder="1" applyAlignment="1">
      <alignment wrapText="1"/>
    </xf>
    <xf numFmtId="11" fontId="58" fillId="0" borderId="0" xfId="0" applyNumberFormat="1" applyFont="1" applyFill="1" applyAlignment="1">
      <alignment wrapText="1"/>
    </xf>
    <xf numFmtId="0" fontId="58" fillId="0" borderId="7" xfId="0" applyFont="1" applyFill="1" applyBorder="1" applyAlignment="1">
      <alignment wrapText="1"/>
    </xf>
    <xf numFmtId="11" fontId="58" fillId="0" borderId="0" xfId="0" applyNumberFormat="1" applyFont="1" applyFill="1" applyAlignment="1">
      <alignment horizontal="center"/>
    </xf>
    <xf numFmtId="11" fontId="58" fillId="0" borderId="10" xfId="0" applyNumberFormat="1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 wrapText="1"/>
    </xf>
    <xf numFmtId="11" fontId="58" fillId="0" borderId="7" xfId="0" applyNumberFormat="1" applyFont="1" applyFill="1" applyBorder="1" applyAlignment="1">
      <alignment horizontal="center" wrapText="1"/>
    </xf>
    <xf numFmtId="0" fontId="58" fillId="0" borderId="10" xfId="0" applyFont="1" applyFill="1" applyBorder="1" applyAlignment="1">
      <alignment horizontal="left" wrapText="1"/>
    </xf>
    <xf numFmtId="11" fontId="58" fillId="0" borderId="0" xfId="0" applyNumberFormat="1" applyFont="1" applyFill="1" applyBorder="1" applyAlignment="1">
      <alignment horizontal="center" wrapText="1"/>
    </xf>
    <xf numFmtId="11" fontId="58" fillId="0" borderId="7" xfId="0" applyNumberFormat="1" applyFont="1" applyFill="1" applyBorder="1" applyAlignment="1">
      <alignment horizontal="center"/>
    </xf>
    <xf numFmtId="11" fontId="58" fillId="0" borderId="2" xfId="0" applyNumberFormat="1" applyFont="1" applyFill="1" applyBorder="1" applyAlignment="1">
      <alignment horizontal="center"/>
    </xf>
    <xf numFmtId="0" fontId="58" fillId="0" borderId="9" xfId="0" applyFont="1" applyFill="1" applyBorder="1" applyAlignment="1">
      <alignment wrapText="1"/>
    </xf>
    <xf numFmtId="11" fontId="37" fillId="0" borderId="0" xfId="0" applyNumberFormat="1" applyFont="1" applyFill="1" applyBorder="1" applyAlignment="1">
      <alignment horizontal="center"/>
    </xf>
    <xf numFmtId="0" fontId="7" fillId="0" borderId="0" xfId="1" applyFont="1" applyFill="1"/>
    <xf numFmtId="0" fontId="26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11" fontId="7" fillId="0" borderId="0" xfId="1" applyNumberFormat="1" applyFont="1" applyFill="1" applyBorder="1" applyAlignment="1">
      <alignment wrapText="1"/>
    </xf>
    <xf numFmtId="11" fontId="7" fillId="0" borderId="0" xfId="1" applyNumberFormat="1" applyFont="1" applyFill="1" applyAlignment="1">
      <alignment wrapText="1"/>
    </xf>
    <xf numFmtId="0" fontId="7" fillId="0" borderId="7" xfId="1" applyFont="1" applyFill="1" applyBorder="1" applyAlignment="1">
      <alignment wrapText="1"/>
    </xf>
    <xf numFmtId="11" fontId="7" fillId="0" borderId="0" xfId="1" applyNumberFormat="1" applyFont="1" applyFill="1" applyAlignment="1">
      <alignment horizontal="center"/>
    </xf>
    <xf numFmtId="11" fontId="7" fillId="0" borderId="1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 wrapText="1"/>
    </xf>
    <xf numFmtId="11" fontId="7" fillId="0" borderId="7" xfId="1" applyNumberFormat="1" applyFont="1" applyFill="1" applyBorder="1" applyAlignment="1">
      <alignment horizontal="center" wrapText="1"/>
    </xf>
    <xf numFmtId="0" fontId="7" fillId="0" borderId="10" xfId="1" applyFont="1" applyFill="1" applyBorder="1" applyAlignment="1">
      <alignment wrapText="1"/>
    </xf>
    <xf numFmtId="11" fontId="7" fillId="0" borderId="0" xfId="1" applyNumberFormat="1" applyFont="1" applyFill="1" applyBorder="1" applyAlignment="1">
      <alignment horizontal="center" wrapText="1"/>
    </xf>
    <xf numFmtId="0" fontId="7" fillId="0" borderId="9" xfId="1" applyFont="1" applyFill="1" applyBorder="1" applyAlignment="1">
      <alignment horizontal="left" wrapText="1"/>
    </xf>
    <xf numFmtId="11" fontId="7" fillId="0" borderId="2" xfId="1" applyNumberFormat="1" applyFont="1" applyFill="1" applyBorder="1" applyAlignment="1">
      <alignment horizontal="center"/>
    </xf>
    <xf numFmtId="11" fontId="7" fillId="0" borderId="7" xfId="1" applyNumberFormat="1" applyFont="1" applyFill="1" applyBorder="1" applyAlignment="1">
      <alignment horizontal="center"/>
    </xf>
    <xf numFmtId="11" fontId="7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left" wrapText="1"/>
    </xf>
    <xf numFmtId="0" fontId="61" fillId="0" borderId="0" xfId="1" applyFont="1" applyFill="1" applyAlignment="1">
      <alignment horizontal="center"/>
    </xf>
    <xf numFmtId="0" fontId="62" fillId="0" borderId="0" xfId="1" applyFont="1" applyFill="1" applyAlignment="1">
      <alignment horizontal="center"/>
    </xf>
    <xf numFmtId="0" fontId="62" fillId="0" borderId="9" xfId="1" applyFont="1" applyFill="1" applyBorder="1"/>
    <xf numFmtId="0" fontId="62" fillId="0" borderId="0" xfId="1" applyFont="1" applyFill="1" applyBorder="1"/>
    <xf numFmtId="0" fontId="37" fillId="0" borderId="7" xfId="1" applyFont="1" applyFill="1" applyBorder="1" applyAlignment="1">
      <alignment horizontal="center"/>
    </xf>
    <xf numFmtId="0" fontId="37" fillId="0" borderId="9" xfId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57" fillId="0" borderId="0" xfId="0" applyFont="1" applyFill="1"/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63" fillId="0" borderId="0" xfId="0" applyFont="1" applyFill="1" applyBorder="1"/>
    <xf numFmtId="1" fontId="37" fillId="0" borderId="0" xfId="0" applyNumberFormat="1" applyFont="1" applyFill="1" applyAlignment="1">
      <alignment horizontal="center" wrapText="1"/>
    </xf>
    <xf numFmtId="0" fontId="64" fillId="0" borderId="0" xfId="0" applyFont="1" applyFill="1"/>
    <xf numFmtId="0" fontId="65" fillId="0" borderId="0" xfId="0" applyFont="1" applyFill="1" applyBorder="1"/>
    <xf numFmtId="0" fontId="64" fillId="0" borderId="0" xfId="0" applyFont="1" applyFill="1" applyBorder="1"/>
    <xf numFmtId="0" fontId="64" fillId="0" borderId="0" xfId="0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0" fontId="65" fillId="0" borderId="0" xfId="0" applyFont="1" applyFill="1" applyAlignment="1">
      <alignment wrapText="1"/>
    </xf>
    <xf numFmtId="0" fontId="65" fillId="0" borderId="9" xfId="0" applyFont="1" applyFill="1" applyBorder="1" applyAlignment="1">
      <alignment horizontal="center"/>
    </xf>
    <xf numFmtId="11" fontId="65" fillId="0" borderId="0" xfId="0" applyNumberFormat="1" applyFont="1" applyFill="1" applyBorder="1" applyAlignment="1">
      <alignment wrapText="1"/>
    </xf>
    <xf numFmtId="11" fontId="65" fillId="0" borderId="0" xfId="0" applyNumberFormat="1" applyFont="1" applyFill="1" applyAlignment="1">
      <alignment wrapText="1"/>
    </xf>
    <xf numFmtId="1" fontId="65" fillId="0" borderId="0" xfId="0" applyNumberFormat="1" applyFont="1" applyFill="1" applyAlignment="1">
      <alignment horizontal="center" wrapText="1"/>
    </xf>
    <xf numFmtId="0" fontId="65" fillId="0" borderId="7" xfId="0" applyFont="1" applyFill="1" applyBorder="1" applyAlignment="1">
      <alignment wrapText="1"/>
    </xf>
    <xf numFmtId="11" fontId="65" fillId="0" borderId="0" xfId="0" applyNumberFormat="1" applyFont="1" applyFill="1" applyAlignment="1">
      <alignment horizontal="center"/>
    </xf>
    <xf numFmtId="11" fontId="65" fillId="0" borderId="10" xfId="0" applyNumberFormat="1" applyFont="1" applyFill="1" applyBorder="1" applyAlignment="1">
      <alignment horizontal="center"/>
    </xf>
    <xf numFmtId="11" fontId="65" fillId="0" borderId="7" xfId="0" applyNumberFormat="1" applyFont="1" applyFill="1" applyBorder="1" applyAlignment="1">
      <alignment horizontal="center" wrapText="1"/>
    </xf>
    <xf numFmtId="0" fontId="65" fillId="0" borderId="10" xfId="0" applyFont="1" applyFill="1" applyBorder="1" applyAlignment="1">
      <alignment horizontal="left" wrapText="1"/>
    </xf>
    <xf numFmtId="11" fontId="65" fillId="0" borderId="0" xfId="0" applyNumberFormat="1" applyFont="1" applyFill="1" applyBorder="1" applyAlignment="1">
      <alignment horizontal="center" wrapText="1"/>
    </xf>
    <xf numFmtId="11" fontId="65" fillId="0" borderId="7" xfId="0" applyNumberFormat="1" applyFont="1" applyFill="1" applyBorder="1" applyAlignment="1">
      <alignment horizontal="center"/>
    </xf>
    <xf numFmtId="11" fontId="65" fillId="0" borderId="2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wrapText="1"/>
    </xf>
    <xf numFmtId="0" fontId="37" fillId="0" borderId="9" xfId="2" applyFont="1" applyFill="1" applyBorder="1" applyAlignment="1">
      <alignment wrapText="1"/>
    </xf>
    <xf numFmtId="0" fontId="37" fillId="0" borderId="9" xfId="2" applyFont="1" applyFill="1" applyBorder="1" applyAlignment="1">
      <alignment horizontal="left" wrapText="1"/>
    </xf>
    <xf numFmtId="1" fontId="7" fillId="0" borderId="0" xfId="0" applyNumberFormat="1" applyFont="1" applyFill="1" applyAlignment="1">
      <alignment horizontal="center" wrapText="1"/>
    </xf>
    <xf numFmtId="14" fontId="5" fillId="0" borderId="0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 wrapText="1"/>
    </xf>
    <xf numFmtId="11" fontId="25" fillId="0" borderId="0" xfId="0" applyNumberFormat="1" applyFont="1" applyFill="1" applyBorder="1" applyAlignment="1">
      <alignment horizontal="centerContinuous" wrapText="1"/>
    </xf>
    <xf numFmtId="0" fontId="25" fillId="0" borderId="7" xfId="0" applyFont="1" applyFill="1" applyBorder="1" applyAlignment="1">
      <alignment horizontal="centerContinuous" wrapText="1"/>
    </xf>
    <xf numFmtId="0" fontId="55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1" fontId="7" fillId="0" borderId="0" xfId="0" applyNumberFormat="1" applyFont="1" applyFill="1" applyAlignment="1">
      <alignment horizontal="left"/>
    </xf>
    <xf numFmtId="11" fontId="37" fillId="0" borderId="0" xfId="0" applyNumberFormat="1" applyFont="1" applyFill="1" applyAlignment="1">
      <alignment horizontal="left"/>
    </xf>
    <xf numFmtId="0" fontId="11" fillId="0" borderId="0" xfId="0" applyFont="1" applyFill="1" applyBorder="1"/>
    <xf numFmtId="11" fontId="33" fillId="0" borderId="2" xfId="0" applyNumberFormat="1" applyFont="1" applyFill="1" applyBorder="1" applyAlignment="1">
      <alignment horizontal="center"/>
    </xf>
    <xf numFmtId="0" fontId="33" fillId="0" borderId="0" xfId="0" applyFont="1" applyFill="1" applyAlignment="1">
      <alignment wrapText="1"/>
    </xf>
    <xf numFmtId="0" fontId="37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61" fillId="0" borderId="0" xfId="0" applyFont="1" applyFill="1"/>
    <xf numFmtId="0" fontId="37" fillId="0" borderId="9" xfId="0" applyFont="1" applyFill="1" applyBorder="1" applyAlignment="1">
      <alignment horizontal="center" wrapText="1"/>
    </xf>
    <xf numFmtId="11" fontId="8" fillId="0" borderId="2" xfId="0" applyNumberFormat="1" applyFont="1" applyFill="1" applyBorder="1" applyAlignment="1">
      <alignment horizontal="center"/>
    </xf>
    <xf numFmtId="0" fontId="37" fillId="0" borderId="7" xfId="0" applyFont="1" applyFill="1" applyBorder="1" applyAlignment="1">
      <alignment horizontal="center" wrapText="1"/>
    </xf>
    <xf numFmtId="0" fontId="4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6" fillId="0" borderId="0" xfId="0" applyFont="1" applyFill="1" applyBorder="1"/>
    <xf numFmtId="11" fontId="62" fillId="0" borderId="0" xfId="0" applyNumberFormat="1" applyFont="1" applyFill="1" applyAlignment="1">
      <alignment horizontal="center"/>
    </xf>
    <xf numFmtId="11" fontId="62" fillId="0" borderId="0" xfId="0" applyNumberFormat="1" applyFont="1" applyFill="1"/>
    <xf numFmtId="0" fontId="62" fillId="0" borderId="0" xfId="0" applyFont="1" applyFill="1" applyAlignment="1">
      <alignment wrapText="1"/>
    </xf>
    <xf numFmtId="0" fontId="62" fillId="0" borderId="10" xfId="0" applyFont="1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wrapText="1"/>
    </xf>
    <xf numFmtId="0" fontId="0" fillId="0" borderId="9" xfId="0" applyFill="1" applyBorder="1"/>
    <xf numFmtId="0" fontId="0" fillId="0" borderId="10" xfId="0" applyFill="1" applyBorder="1"/>
    <xf numFmtId="0" fontId="0" fillId="0" borderId="13" xfId="0" applyFill="1" applyBorder="1"/>
    <xf numFmtId="0" fontId="8" fillId="0" borderId="1" xfId="0" applyFont="1" applyFill="1" applyBorder="1" applyAlignment="1">
      <alignment horizontal="centerContinuous"/>
    </xf>
    <xf numFmtId="0" fontId="8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Continuous" wrapText="1"/>
    </xf>
    <xf numFmtId="0" fontId="8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Continuous" wrapText="1"/>
    </xf>
    <xf numFmtId="11" fontId="8" fillId="0" borderId="1" xfId="0" applyNumberFormat="1" applyFont="1" applyFill="1" applyBorder="1" applyAlignment="1">
      <alignment horizontal="centerContinuous" wrapText="1"/>
    </xf>
    <xf numFmtId="0" fontId="8" fillId="0" borderId="6" xfId="0" applyFont="1" applyFill="1" applyBorder="1" applyAlignment="1">
      <alignment horizontal="centerContinuous" wrapText="1"/>
    </xf>
    <xf numFmtId="0" fontId="7" fillId="0" borderId="6" xfId="0" applyFont="1" applyFill="1" applyBorder="1" applyAlignment="1">
      <alignment horizontal="center"/>
    </xf>
    <xf numFmtId="11" fontId="7" fillId="0" borderId="1" xfId="0" applyNumberFormat="1" applyFont="1" applyFill="1" applyBorder="1" applyAlignment="1">
      <alignment horizontal="center"/>
    </xf>
    <xf numFmtId="11" fontId="7" fillId="0" borderId="12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11" fontId="7" fillId="0" borderId="6" xfId="0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left" wrapText="1"/>
    </xf>
    <xf numFmtId="11" fontId="7" fillId="0" borderId="1" xfId="0" applyNumberFormat="1" applyFont="1" applyFill="1" applyBorder="1" applyAlignment="1">
      <alignment horizontal="center" wrapText="1"/>
    </xf>
    <xf numFmtId="11" fontId="7" fillId="0" borderId="6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11" fontId="7" fillId="0" borderId="3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7" fillId="0" borderId="2" xfId="0" applyFont="1" applyFill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7" fillId="2" borderId="0" xfId="0" applyFont="1" applyFill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67" fillId="2" borderId="1" xfId="0" applyFont="1" applyFill="1" applyBorder="1" applyAlignment="1">
      <alignment horizontal="center"/>
    </xf>
    <xf numFmtId="0" fontId="6" fillId="0" borderId="1" xfId="0" applyFont="1" applyBorder="1"/>
    <xf numFmtId="0" fontId="6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Continuous"/>
    </xf>
    <xf numFmtId="0" fontId="44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9" fillId="0" borderId="0" xfId="0" applyFont="1"/>
    <xf numFmtId="0" fontId="11" fillId="0" borderId="0" xfId="0" quotePrefix="1" applyFont="1"/>
    <xf numFmtId="0" fontId="26" fillId="0" borderId="0" xfId="0" applyFont="1" applyProtection="1">
      <protection locked="0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73" fillId="0" borderId="0" xfId="0" applyFont="1"/>
    <xf numFmtId="14" fontId="70" fillId="0" borderId="0" xfId="0" applyNumberFormat="1" applyFont="1" applyAlignment="1">
      <alignment horizontal="center"/>
    </xf>
    <xf numFmtId="14" fontId="69" fillId="0" borderId="0" xfId="0" applyNumberFormat="1" applyFont="1" applyAlignment="1">
      <alignment horizontal="center"/>
    </xf>
    <xf numFmtId="49" fontId="70" fillId="0" borderId="0" xfId="0" applyNumberFormat="1" applyFont="1" applyAlignment="1">
      <alignment horizontal="center"/>
    </xf>
    <xf numFmtId="49" fontId="69" fillId="0" borderId="0" xfId="0" applyNumberFormat="1" applyFont="1"/>
    <xf numFmtId="0" fontId="70" fillId="0" borderId="0" xfId="0" applyFont="1" applyAlignment="1">
      <alignment horizontal="left"/>
    </xf>
    <xf numFmtId="0" fontId="26" fillId="0" borderId="0" xfId="0" applyFont="1" applyBorder="1"/>
    <xf numFmtId="169" fontId="28" fillId="0" borderId="0" xfId="0" applyNumberFormat="1" applyFont="1" applyBorder="1" applyAlignment="1">
      <alignment horizontal="center"/>
    </xf>
    <xf numFmtId="11" fontId="76" fillId="0" borderId="0" xfId="0" applyNumberFormat="1" applyFont="1" applyFill="1" applyBorder="1" applyAlignment="1">
      <alignment horizontal="center" wrapText="1"/>
    </xf>
    <xf numFmtId="0" fontId="77" fillId="0" borderId="0" xfId="0" applyFont="1" applyFill="1" applyBorder="1" applyAlignment="1">
      <alignment horizontal="left" wrapText="1"/>
    </xf>
    <xf numFmtId="11" fontId="76" fillId="0" borderId="7" xfId="1" applyNumberFormat="1" applyFont="1" applyFill="1" applyBorder="1" applyAlignment="1">
      <alignment horizontal="center" wrapText="1"/>
    </xf>
    <xf numFmtId="0" fontId="77" fillId="0" borderId="10" xfId="1" applyFont="1" applyFill="1" applyBorder="1" applyAlignment="1">
      <alignment horizontal="left" wrapText="1"/>
    </xf>
    <xf numFmtId="11" fontId="76" fillId="0" borderId="0" xfId="1" applyNumberFormat="1" applyFont="1" applyFill="1" applyBorder="1" applyAlignment="1">
      <alignment horizontal="center" wrapText="1"/>
    </xf>
    <xf numFmtId="0" fontId="77" fillId="0" borderId="0" xfId="1" applyFont="1" applyFill="1" applyBorder="1" applyAlignment="1">
      <alignment horizontal="left" wrapText="1"/>
    </xf>
    <xf numFmtId="0" fontId="77" fillId="0" borderId="0" xfId="0" applyFont="1" applyFill="1" applyAlignment="1">
      <alignment wrapText="1"/>
    </xf>
    <xf numFmtId="11" fontId="77" fillId="0" borderId="2" xfId="0" applyNumberFormat="1" applyFont="1" applyFill="1" applyBorder="1" applyAlignment="1">
      <alignment horizontal="center" wrapText="1"/>
    </xf>
    <xf numFmtId="0" fontId="77" fillId="0" borderId="9" xfId="0" applyFont="1" applyFill="1" applyBorder="1" applyAlignment="1">
      <alignment wrapText="1"/>
    </xf>
    <xf numFmtId="11" fontId="77" fillId="0" borderId="0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167" fontId="28" fillId="0" borderId="0" xfId="0" applyNumberFormat="1" applyFont="1" applyFill="1" applyBorder="1" applyAlignment="1">
      <alignment horizontal="center"/>
    </xf>
    <xf numFmtId="166" fontId="37" fillId="0" borderId="0" xfId="0" applyNumberFormat="1" applyFont="1"/>
    <xf numFmtId="0" fontId="7" fillId="0" borderId="0" xfId="0" applyNumberFormat="1" applyFont="1" applyFill="1"/>
    <xf numFmtId="0" fontId="7" fillId="0" borderId="0" xfId="0" applyFont="1" applyFill="1" applyBorder="1" applyAlignment="1"/>
    <xf numFmtId="0" fontId="33" fillId="0" borderId="0" xfId="0" applyFont="1" applyFill="1" applyAlignment="1">
      <alignment horizontal="center" textRotation="255"/>
    </xf>
    <xf numFmtId="0" fontId="79" fillId="0" borderId="0" xfId="0" applyFont="1" applyFill="1" applyBorder="1" applyAlignment="1">
      <alignment horizontal="center"/>
    </xf>
    <xf numFmtId="0" fontId="80" fillId="0" borderId="0" xfId="0" applyNumberFormat="1" applyFont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80" fillId="0" borderId="0" xfId="0" applyNumberFormat="1" applyFont="1" applyBorder="1" applyAlignment="1">
      <alignment horizontal="center" wrapText="1"/>
    </xf>
    <xf numFmtId="0" fontId="7" fillId="0" borderId="0" xfId="0" applyFont="1" applyBorder="1"/>
    <xf numFmtId="165" fontId="81" fillId="0" borderId="0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39" fillId="0" borderId="1" xfId="0" applyFont="1" applyFill="1" applyBorder="1"/>
    <xf numFmtId="0" fontId="26" fillId="0" borderId="1" xfId="0" applyFont="1" applyFill="1" applyBorder="1"/>
    <xf numFmtId="0" fontId="26" fillId="0" borderId="1" xfId="0" applyFont="1" applyFill="1" applyBorder="1" applyAlignment="1">
      <alignment horizontal="center"/>
    </xf>
    <xf numFmtId="0" fontId="0" fillId="0" borderId="1" xfId="0" applyFill="1" applyBorder="1"/>
    <xf numFmtId="0" fontId="13" fillId="0" borderId="1" xfId="0" applyFont="1" applyFill="1" applyBorder="1" applyAlignment="1">
      <alignment horizontal="centerContinuous"/>
    </xf>
    <xf numFmtId="0" fontId="36" fillId="0" borderId="12" xfId="0" applyFont="1" applyFill="1" applyBorder="1" applyAlignment="1">
      <alignment horizontal="centerContinuous"/>
    </xf>
    <xf numFmtId="0" fontId="6" fillId="2" borderId="3" xfId="0" applyNumberFormat="1" applyFont="1" applyFill="1" applyBorder="1" applyAlignment="1" applyProtection="1">
      <alignment horizontal="center"/>
      <protection locked="0"/>
    </xf>
    <xf numFmtId="0" fontId="13" fillId="0" borderId="0" xfId="0" quotePrefix="1" applyFont="1" applyFill="1" applyBorder="1" applyAlignment="1">
      <alignment horizontal="left"/>
    </xf>
    <xf numFmtId="0" fontId="70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70" fillId="0" borderId="0" xfId="0" applyFont="1" applyAlignment="1">
      <alignment wrapText="1"/>
    </xf>
    <xf numFmtId="0" fontId="69" fillId="0" borderId="0" xfId="0" applyFont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9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8" fillId="0" borderId="0" xfId="0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</cellXfs>
  <cellStyles count="3">
    <cellStyle name="Normal" xfId="0" builtinId="0"/>
    <cellStyle name="Normal_chem-info" xfId="1"/>
    <cellStyle name="Normal_chem-info (2)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ca.state.mn.us/index.php/Tier%202%20SRV_web_12_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ca.state.mn.us/index.php/Tier%201%20SRV_web_6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Chemical Info"/>
      <sheetName val="Residential Summary"/>
      <sheetName val="Residential Risk Estimation"/>
      <sheetName val="Recreational Summary"/>
      <sheetName val="Recreational Risk Estimation"/>
      <sheetName val="Industrial Summary"/>
      <sheetName val="Industrial Risk Estimation"/>
      <sheetName val="Short-term Worker Summary"/>
      <sheetName val="Short-term Worker Risk Estimati"/>
      <sheetName val="BaP equiv. calculation"/>
      <sheetName val="TCDD equiv. calculation"/>
    </sheetNames>
    <sheetDataSet>
      <sheetData sheetId="0"/>
      <sheetData sheetId="1"/>
      <sheetData sheetId="2">
        <row r="1">
          <cell r="A1" t="str">
            <v>Refer to the Risk-Based Guidance for the Soil - Human Health Pathway Technical Support Document</v>
          </cell>
        </row>
        <row r="2">
          <cell r="A2" t="str">
            <v>for guidance in applying Soil Reference Values.</v>
          </cell>
        </row>
        <row r="3">
          <cell r="A3" t="str">
            <v>NOTE:Based on LIMITED multiple pathway exposure scenario (i.e., incidential soil/dust ingestion, dermal contact and inhalation of outdoor dust and vapors).  If</v>
          </cell>
        </row>
        <row r="4">
          <cell r="A4" t="str">
            <v>multiple contaminants are present cumulative risk MUST be evaluated.  Concerns regarding ecological receptors, vapor migration,  and ground or surface water</v>
          </cell>
        </row>
        <row r="5">
          <cell r="A5" t="str">
            <v>impacts must be evaluated by other methods.</v>
          </cell>
        </row>
        <row r="8">
          <cell r="A8" t="str">
            <v>Pathways: Or = oral; De= Dermal; In = Inhalation; ? = not known.</v>
          </cell>
        </row>
        <row r="12">
          <cell r="E12" t="str">
            <v>Residential SRV  (mg/kg)</v>
          </cell>
        </row>
        <row r="13">
          <cell r="A13" t="str">
            <v>Inorganics:</v>
          </cell>
        </row>
        <row r="14">
          <cell r="B14" t="str">
            <v>Aluminum</v>
          </cell>
          <cell r="C14" t="str">
            <v>7429-90-5</v>
          </cell>
          <cell r="E14">
            <v>30000</v>
          </cell>
          <cell r="I14" t="str">
            <v>Or</v>
          </cell>
          <cell r="K14" t="str">
            <v>NA</v>
          </cell>
        </row>
        <row r="15">
          <cell r="B15" t="str">
            <v>Antimony</v>
          </cell>
          <cell r="C15" t="str">
            <v>7440-36-0</v>
          </cell>
          <cell r="E15">
            <v>12</v>
          </cell>
          <cell r="I15" t="str">
            <v>Or</v>
          </cell>
          <cell r="K15" t="str">
            <v>NA</v>
          </cell>
        </row>
        <row r="16">
          <cell r="B16" t="str">
            <v>Arsenic</v>
          </cell>
          <cell r="C16" t="str">
            <v>7440-38-2</v>
          </cell>
          <cell r="E16">
            <v>9</v>
          </cell>
          <cell r="I16" t="str">
            <v>Or</v>
          </cell>
          <cell r="K16" t="str">
            <v>A</v>
          </cell>
        </row>
        <row r="17">
          <cell r="B17" t="str">
            <v>Barium</v>
          </cell>
          <cell r="C17" t="str">
            <v>7440-39-3</v>
          </cell>
          <cell r="E17">
            <v>1100</v>
          </cell>
          <cell r="I17" t="str">
            <v>Or</v>
          </cell>
          <cell r="K17" t="str">
            <v>NA</v>
          </cell>
        </row>
        <row r="18">
          <cell r="B18" t="str">
            <v>Beryllium</v>
          </cell>
          <cell r="C18" t="str">
            <v>7440-41-7</v>
          </cell>
          <cell r="E18">
            <v>55</v>
          </cell>
          <cell r="I18" t="str">
            <v>Or</v>
          </cell>
          <cell r="K18" t="str">
            <v>B1</v>
          </cell>
          <cell r="N18" t="str">
            <v>Or De</v>
          </cell>
          <cell r="O18" t="str">
            <v>In</v>
          </cell>
        </row>
        <row r="19">
          <cell r="B19" t="str">
            <v>Boron</v>
          </cell>
          <cell r="C19" t="str">
            <v>7440-42-8</v>
          </cell>
          <cell r="E19">
            <v>6000</v>
          </cell>
          <cell r="I19" t="str">
            <v>Or</v>
          </cell>
          <cell r="K19" t="str">
            <v>NA</v>
          </cell>
        </row>
        <row r="20">
          <cell r="B20" t="str">
            <v>Cadmium</v>
          </cell>
          <cell r="C20" t="str">
            <v>7440-43-9</v>
          </cell>
          <cell r="E20">
            <v>25</v>
          </cell>
          <cell r="I20" t="str">
            <v>Or</v>
          </cell>
          <cell r="K20" t="str">
            <v>B1</v>
          </cell>
          <cell r="N20" t="str">
            <v>Or De</v>
          </cell>
          <cell r="O20" t="str">
            <v>In</v>
          </cell>
        </row>
        <row r="21">
          <cell r="B21" t="str">
            <v>Chromium III</v>
          </cell>
          <cell r="C21" t="str">
            <v>16065-83-1</v>
          </cell>
          <cell r="E21">
            <v>44000</v>
          </cell>
          <cell r="H21" t="str">
            <v>In</v>
          </cell>
          <cell r="I21" t="str">
            <v>Or</v>
          </cell>
          <cell r="K21" t="str">
            <v>NA</v>
          </cell>
        </row>
        <row r="22">
          <cell r="B22" t="str">
            <v>Chromium VI</v>
          </cell>
          <cell r="C22" t="str">
            <v>18540-29-9</v>
          </cell>
          <cell r="E22">
            <v>87</v>
          </cell>
          <cell r="I22" t="str">
            <v>Or</v>
          </cell>
          <cell r="K22" t="str">
            <v>A</v>
          </cell>
          <cell r="N22" t="str">
            <v>Or De</v>
          </cell>
          <cell r="O22" t="str">
            <v>In</v>
          </cell>
        </row>
        <row r="23">
          <cell r="B23" t="str">
            <v>Cobalt</v>
          </cell>
          <cell r="C23" t="str">
            <v>7440-48-4</v>
          </cell>
          <cell r="E23">
            <v>600</v>
          </cell>
          <cell r="I23" t="str">
            <v>Or</v>
          </cell>
          <cell r="K23" t="str">
            <v>B1</v>
          </cell>
          <cell r="N23" t="str">
            <v>Or De</v>
          </cell>
          <cell r="O23" t="str">
            <v>In</v>
          </cell>
        </row>
        <row r="24">
          <cell r="B24" t="str">
            <v>Copper</v>
          </cell>
          <cell r="C24" t="str">
            <v>7440-50-8</v>
          </cell>
          <cell r="E24">
            <v>100</v>
          </cell>
          <cell r="H24" t="str">
            <v>In</v>
          </cell>
          <cell r="I24" t="str">
            <v>Or</v>
          </cell>
          <cell r="K24" t="str">
            <v>D</v>
          </cell>
        </row>
        <row r="25">
          <cell r="B25" t="str">
            <v>Copper Cyanide</v>
          </cell>
          <cell r="C25" t="str">
            <v>544-92-3</v>
          </cell>
          <cell r="E25">
            <v>150</v>
          </cell>
          <cell r="H25" t="str">
            <v>In</v>
          </cell>
          <cell r="I25" t="str">
            <v>Or</v>
          </cell>
          <cell r="K25" t="str">
            <v>NA</v>
          </cell>
        </row>
        <row r="26">
          <cell r="B26" t="str">
            <v>Cyanide, free</v>
          </cell>
          <cell r="C26" t="str">
            <v>57-12-5</v>
          </cell>
          <cell r="E26">
            <v>60</v>
          </cell>
          <cell r="H26" t="str">
            <v>In</v>
          </cell>
          <cell r="I26" t="str">
            <v>Or</v>
          </cell>
          <cell r="K26" t="str">
            <v>NA</v>
          </cell>
        </row>
        <row r="27">
          <cell r="B27" t="str">
            <v>Fluorine (soluble fluoride)</v>
          </cell>
          <cell r="C27" t="str">
            <v>7782-41-4</v>
          </cell>
          <cell r="E27">
            <v>180</v>
          </cell>
          <cell r="H27" t="str">
            <v>In</v>
          </cell>
          <cell r="I27" t="str">
            <v>Or</v>
          </cell>
          <cell r="K27" t="str">
            <v>NA</v>
          </cell>
        </row>
        <row r="28">
          <cell r="B28" t="str">
            <v>Iron</v>
          </cell>
          <cell r="C28" t="str">
            <v>7439-89-6</v>
          </cell>
          <cell r="E28">
            <v>9000</v>
          </cell>
          <cell r="H28" t="str">
            <v>In</v>
          </cell>
          <cell r="I28" t="str">
            <v>Or</v>
          </cell>
          <cell r="K28" t="str">
            <v>NA</v>
          </cell>
        </row>
        <row r="29">
          <cell r="B29" t="str">
            <v>Lead</v>
          </cell>
          <cell r="C29" t="str">
            <v>7439-92-1</v>
          </cell>
          <cell r="E29">
            <v>300</v>
          </cell>
          <cell r="I29" t="str">
            <v>Or</v>
          </cell>
          <cell r="K29" t="str">
            <v>B2</v>
          </cell>
        </row>
        <row r="30">
          <cell r="E30">
            <v>700</v>
          </cell>
        </row>
        <row r="31">
          <cell r="B31" t="str">
            <v>Manganese</v>
          </cell>
          <cell r="C31" t="str">
            <v>7439-96-5</v>
          </cell>
          <cell r="E31">
            <v>3600</v>
          </cell>
          <cell r="I31" t="str">
            <v>Or</v>
          </cell>
          <cell r="K31" t="str">
            <v>NA</v>
          </cell>
        </row>
        <row r="32">
          <cell r="B32" t="str">
            <v>Mercury (inorganic: elemental and mercuric chloride)</v>
          </cell>
          <cell r="C32" t="str">
            <v>7439-97-6   7487-94-7</v>
          </cell>
          <cell r="D32" t="str">
            <v>y</v>
          </cell>
          <cell r="E32">
            <v>0.5</v>
          </cell>
          <cell r="I32" t="str">
            <v>In</v>
          </cell>
          <cell r="K32" t="str">
            <v>D</v>
          </cell>
        </row>
        <row r="33">
          <cell r="B33" t="str">
            <v>Methyl Mercury</v>
          </cell>
          <cell r="C33" t="str">
            <v>22967-92-6</v>
          </cell>
          <cell r="E33">
            <v>3</v>
          </cell>
          <cell r="H33" t="str">
            <v>In</v>
          </cell>
          <cell r="I33" t="str">
            <v>Or</v>
          </cell>
          <cell r="K33" t="str">
            <v>C</v>
          </cell>
        </row>
        <row r="34">
          <cell r="B34" t="str">
            <v>Nickel</v>
          </cell>
          <cell r="C34" t="str">
            <v>various</v>
          </cell>
          <cell r="E34">
            <v>560</v>
          </cell>
          <cell r="I34" t="str">
            <v>Or</v>
          </cell>
          <cell r="K34" t="str">
            <v>A</v>
          </cell>
          <cell r="N34" t="str">
            <v>Or De</v>
          </cell>
          <cell r="O34" t="str">
            <v>In</v>
          </cell>
        </row>
        <row r="35">
          <cell r="B35" t="str">
            <v>Selenium</v>
          </cell>
          <cell r="C35" t="str">
            <v>7782-49-2</v>
          </cell>
          <cell r="E35">
            <v>160</v>
          </cell>
          <cell r="H35" t="str">
            <v>In</v>
          </cell>
          <cell r="I35" t="str">
            <v>Or</v>
          </cell>
          <cell r="K35" t="str">
            <v>D</v>
          </cell>
        </row>
        <row r="36">
          <cell r="B36" t="str">
            <v>Silver</v>
          </cell>
          <cell r="C36" t="str">
            <v>7440-22-4</v>
          </cell>
          <cell r="E36">
            <v>160</v>
          </cell>
          <cell r="H36" t="str">
            <v>In</v>
          </cell>
          <cell r="I36" t="str">
            <v>Or</v>
          </cell>
          <cell r="K36" t="str">
            <v>D</v>
          </cell>
        </row>
        <row r="37">
          <cell r="E37">
            <v>18000</v>
          </cell>
          <cell r="H37" t="str">
            <v>In</v>
          </cell>
          <cell r="I37" t="str">
            <v>Or</v>
          </cell>
        </row>
        <row r="38">
          <cell r="B38" t="str">
            <v>Thallium</v>
          </cell>
          <cell r="C38" t="str">
            <v>various</v>
          </cell>
          <cell r="E38">
            <v>3</v>
          </cell>
          <cell r="H38" t="str">
            <v>In</v>
          </cell>
          <cell r="I38" t="str">
            <v>Or</v>
          </cell>
          <cell r="K38" t="str">
            <v>NA</v>
          </cell>
        </row>
        <row r="39">
          <cell r="B39" t="str">
            <v>Tin</v>
          </cell>
          <cell r="C39" t="str">
            <v>various</v>
          </cell>
          <cell r="E39">
            <v>9000</v>
          </cell>
          <cell r="H39" t="str">
            <v>In</v>
          </cell>
          <cell r="I39" t="str">
            <v>Or</v>
          </cell>
          <cell r="K39" t="str">
            <v>NA</v>
          </cell>
        </row>
        <row r="40">
          <cell r="B40" t="str">
            <v>Titanium</v>
          </cell>
          <cell r="C40" t="str">
            <v>7440-32-6</v>
          </cell>
          <cell r="E40">
            <v>100000</v>
          </cell>
          <cell r="I40" t="str">
            <v>Or</v>
          </cell>
          <cell r="K40" t="str">
            <v>NA</v>
          </cell>
        </row>
        <row r="41">
          <cell r="B41" t="str">
            <v>Vanadium</v>
          </cell>
          <cell r="C41" t="str">
            <v>7440-62-2     1314-62-1</v>
          </cell>
          <cell r="E41">
            <v>30</v>
          </cell>
          <cell r="I41" t="str">
            <v>Or</v>
          </cell>
          <cell r="K41" t="str">
            <v>NA</v>
          </cell>
        </row>
        <row r="42">
          <cell r="B42" t="str">
            <v>Zinc</v>
          </cell>
          <cell r="C42" t="str">
            <v>7440-66-6</v>
          </cell>
          <cell r="E42">
            <v>8700</v>
          </cell>
          <cell r="H42" t="str">
            <v>In</v>
          </cell>
          <cell r="I42" t="str">
            <v>Or</v>
          </cell>
          <cell r="K42" t="str">
            <v>D</v>
          </cell>
        </row>
        <row r="43">
          <cell r="A43" t="str">
            <v>Volatile Organics</v>
          </cell>
        </row>
        <row r="44">
          <cell r="B44" t="str">
            <v>Acetone</v>
          </cell>
          <cell r="C44" t="str">
            <v>67-64-1</v>
          </cell>
          <cell r="D44" t="str">
            <v>y</v>
          </cell>
          <cell r="E44">
            <v>340</v>
          </cell>
          <cell r="I44" t="str">
            <v>In</v>
          </cell>
          <cell r="K44" t="str">
            <v>NA</v>
          </cell>
        </row>
        <row r="45">
          <cell r="B45" t="str">
            <v>Benzene</v>
          </cell>
          <cell r="C45" t="str">
            <v>71-43-2</v>
          </cell>
          <cell r="D45" t="str">
            <v>y</v>
          </cell>
          <cell r="E45">
            <v>6</v>
          </cell>
          <cell r="I45" t="str">
            <v>In</v>
          </cell>
          <cell r="K45" t="str">
            <v>A</v>
          </cell>
          <cell r="O45" t="str">
            <v>In</v>
          </cell>
        </row>
        <row r="46">
          <cell r="B46" t="str">
            <v>Bromodichloromethane</v>
          </cell>
          <cell r="C46" t="str">
            <v>75-27-4</v>
          </cell>
          <cell r="D46" t="str">
            <v>y</v>
          </cell>
          <cell r="E46">
            <v>10</v>
          </cell>
          <cell r="H46" t="str">
            <v>In</v>
          </cell>
          <cell r="I46" t="str">
            <v>?</v>
          </cell>
          <cell r="K46" t="str">
            <v>B2</v>
          </cell>
          <cell r="O46" t="str">
            <v>In</v>
          </cell>
        </row>
        <row r="47">
          <cell r="B47" t="str">
            <v>Bromomethane (methyl bromide)</v>
          </cell>
          <cell r="C47" t="str">
            <v>74-83-9</v>
          </cell>
          <cell r="D47" t="str">
            <v>y</v>
          </cell>
          <cell r="E47">
            <v>0.7</v>
          </cell>
          <cell r="I47" t="str">
            <v>In</v>
          </cell>
          <cell r="K47" t="str">
            <v>D</v>
          </cell>
        </row>
        <row r="48">
          <cell r="B48" t="str">
            <v>1,3 - Butadiene</v>
          </cell>
          <cell r="C48" t="str">
            <v>106-99-0</v>
          </cell>
          <cell r="D48" t="str">
            <v>y</v>
          </cell>
          <cell r="E48">
            <v>0.15</v>
          </cell>
          <cell r="K48" t="str">
            <v>Carcinogenic</v>
          </cell>
          <cell r="N48" t="str">
            <v>Or</v>
          </cell>
          <cell r="O48" t="str">
            <v>In</v>
          </cell>
        </row>
        <row r="49">
          <cell r="B49" t="str">
            <v>n-Butylbenzene</v>
          </cell>
          <cell r="C49" t="str">
            <v>104-51-8</v>
          </cell>
          <cell r="D49" t="str">
            <v>y</v>
          </cell>
          <cell r="E49">
            <v>30</v>
          </cell>
          <cell r="I49" t="str">
            <v>In</v>
          </cell>
          <cell r="K49" t="str">
            <v>NA</v>
          </cell>
        </row>
        <row r="50">
          <cell r="B50" t="str">
            <v>sec-Butylbenzene</v>
          </cell>
          <cell r="C50" t="str">
            <v>135-98-8</v>
          </cell>
          <cell r="D50" t="str">
            <v>y</v>
          </cell>
          <cell r="E50">
            <v>25</v>
          </cell>
          <cell r="I50" t="str">
            <v>In</v>
          </cell>
          <cell r="K50" t="str">
            <v>NA</v>
          </cell>
        </row>
        <row r="51">
          <cell r="B51" t="str">
            <v>tert-Butylbenzene</v>
          </cell>
          <cell r="C51" t="str">
            <v>98-06-6</v>
          </cell>
          <cell r="D51" t="str">
            <v>y</v>
          </cell>
          <cell r="E51">
            <v>30</v>
          </cell>
          <cell r="I51" t="str">
            <v>In</v>
          </cell>
          <cell r="K51" t="str">
            <v>NA</v>
          </cell>
        </row>
        <row r="52">
          <cell r="B52" t="str">
            <v>Carbon Disulfide</v>
          </cell>
          <cell r="C52" t="str">
            <v>75-15-0</v>
          </cell>
          <cell r="D52" t="str">
            <v>y</v>
          </cell>
          <cell r="E52">
            <v>65</v>
          </cell>
          <cell r="I52" t="str">
            <v>In</v>
          </cell>
          <cell r="K52" t="str">
            <v>NA</v>
          </cell>
        </row>
        <row r="53">
          <cell r="B53" t="str">
            <v>Carbon Tetrachloride</v>
          </cell>
          <cell r="C53" t="str">
            <v>56-23-5</v>
          </cell>
          <cell r="D53" t="str">
            <v>y</v>
          </cell>
          <cell r="E53">
            <v>0.3</v>
          </cell>
          <cell r="I53" t="str">
            <v>In</v>
          </cell>
          <cell r="K53" t="str">
            <v>B2</v>
          </cell>
          <cell r="O53" t="str">
            <v>In</v>
          </cell>
        </row>
        <row r="54">
          <cell r="B54" t="str">
            <v>Chlorobenzene</v>
          </cell>
          <cell r="C54" t="str">
            <v>108-90-7</v>
          </cell>
          <cell r="D54" t="str">
            <v>y</v>
          </cell>
          <cell r="E54">
            <v>11</v>
          </cell>
          <cell r="I54" t="str">
            <v>In</v>
          </cell>
          <cell r="K54" t="str">
            <v>D</v>
          </cell>
        </row>
        <row r="55">
          <cell r="B55" t="str">
            <v>Chloroethane (ethyl chloride)</v>
          </cell>
          <cell r="C55" t="str">
            <v>75-00-3</v>
          </cell>
          <cell r="D55" t="str">
            <v>y</v>
          </cell>
          <cell r="E55">
            <v>1000</v>
          </cell>
          <cell r="I55" t="str">
            <v>In</v>
          </cell>
          <cell r="K55" t="str">
            <v>NA</v>
          </cell>
          <cell r="N55" t="str">
            <v>In</v>
          </cell>
          <cell r="O55" t="str">
            <v>Or</v>
          </cell>
        </row>
        <row r="56">
          <cell r="B56" t="str">
            <v>Chloroform (trichloromethane)</v>
          </cell>
          <cell r="C56" t="str">
            <v>67-66-3</v>
          </cell>
          <cell r="D56" t="str">
            <v>y</v>
          </cell>
          <cell r="E56">
            <v>2.5</v>
          </cell>
          <cell r="I56" t="str">
            <v>In</v>
          </cell>
          <cell r="K56" t="str">
            <v>B2</v>
          </cell>
          <cell r="O56" t="str">
            <v>In</v>
          </cell>
        </row>
        <row r="57">
          <cell r="B57" t="str">
            <v>Chloromethane (methyl chloride)</v>
          </cell>
          <cell r="C57" t="str">
            <v>74-87-3</v>
          </cell>
          <cell r="D57" t="str">
            <v>y</v>
          </cell>
          <cell r="E57">
            <v>8</v>
          </cell>
          <cell r="I57" t="str">
            <v>In</v>
          </cell>
          <cell r="K57" t="str">
            <v>D</v>
          </cell>
        </row>
        <row r="58">
          <cell r="B58" t="str">
            <v>2-Chlorotoluene</v>
          </cell>
          <cell r="C58" t="str">
            <v>95-49-8</v>
          </cell>
          <cell r="D58" t="str">
            <v>y</v>
          </cell>
          <cell r="E58">
            <v>436</v>
          </cell>
          <cell r="H58" t="str">
            <v>In</v>
          </cell>
          <cell r="I58" t="str">
            <v>?</v>
          </cell>
          <cell r="K58" t="str">
            <v>NA</v>
          </cell>
        </row>
        <row r="59">
          <cell r="B59" t="str">
            <v>Cumene (isopropylbenzene)</v>
          </cell>
          <cell r="C59" t="str">
            <v>98-82-8</v>
          </cell>
          <cell r="D59" t="str">
            <v>y</v>
          </cell>
          <cell r="E59">
            <v>30</v>
          </cell>
          <cell r="I59" t="str">
            <v>In</v>
          </cell>
          <cell r="K59" t="str">
            <v>NA</v>
          </cell>
        </row>
        <row r="60">
          <cell r="B60" t="str">
            <v>1,2 - Dibromoethane (ethylene dibromide)</v>
          </cell>
          <cell r="C60" t="str">
            <v>106-93-4</v>
          </cell>
          <cell r="D60" t="str">
            <v>y</v>
          </cell>
          <cell r="E60">
            <v>0.3</v>
          </cell>
          <cell r="I60" t="str">
            <v>In</v>
          </cell>
          <cell r="K60" t="str">
            <v>B2</v>
          </cell>
          <cell r="O60" t="str">
            <v>In</v>
          </cell>
        </row>
        <row r="61">
          <cell r="B61" t="str">
            <v>Dibromomethane (methylene bromide)</v>
          </cell>
          <cell r="C61" t="str">
            <v>74-95-3</v>
          </cell>
          <cell r="D61" t="str">
            <v>y</v>
          </cell>
          <cell r="E61">
            <v>260</v>
          </cell>
          <cell r="H61" t="str">
            <v>In</v>
          </cell>
          <cell r="I61" t="str">
            <v>?</v>
          </cell>
          <cell r="K61" t="str">
            <v>NA</v>
          </cell>
        </row>
        <row r="62">
          <cell r="B62" t="str">
            <v>Dichlorodifluoromethane (Freon 12)</v>
          </cell>
          <cell r="C62" t="str">
            <v>75-71-8</v>
          </cell>
          <cell r="D62" t="str">
            <v>y</v>
          </cell>
          <cell r="E62">
            <v>16</v>
          </cell>
          <cell r="I62" t="str">
            <v>In</v>
          </cell>
          <cell r="K62" t="str">
            <v>NA</v>
          </cell>
        </row>
        <row r="63">
          <cell r="B63" t="str">
            <v>1,1 - Dichloroethane</v>
          </cell>
          <cell r="C63" t="str">
            <v>75-34-3</v>
          </cell>
          <cell r="D63" t="str">
            <v>y</v>
          </cell>
          <cell r="E63">
            <v>34</v>
          </cell>
          <cell r="I63" t="str">
            <v>In</v>
          </cell>
          <cell r="K63" t="str">
            <v>C</v>
          </cell>
          <cell r="O63" t="str">
            <v>In</v>
          </cell>
        </row>
        <row r="64">
          <cell r="B64" t="str">
            <v>1,2 - Dichloroethane</v>
          </cell>
          <cell r="C64" t="str">
            <v>107-06-2</v>
          </cell>
          <cell r="D64" t="str">
            <v>y</v>
          </cell>
          <cell r="E64">
            <v>4</v>
          </cell>
          <cell r="H64" t="str">
            <v>Or De</v>
          </cell>
          <cell r="I64" t="str">
            <v>In</v>
          </cell>
          <cell r="K64" t="str">
            <v>B2</v>
          </cell>
          <cell r="O64" t="str">
            <v>In</v>
          </cell>
        </row>
        <row r="65">
          <cell r="B65" t="str">
            <v>1,1 - Dichloroethylene</v>
          </cell>
          <cell r="C65" t="str">
            <v>75-35-4</v>
          </cell>
          <cell r="D65" t="str">
            <v>y</v>
          </cell>
          <cell r="E65">
            <v>20</v>
          </cell>
          <cell r="I65" t="str">
            <v>In</v>
          </cell>
          <cell r="K65" t="str">
            <v>NA</v>
          </cell>
        </row>
        <row r="66">
          <cell r="B66" t="str">
            <v>cis - 1,2 - Dichloroethylene</v>
          </cell>
          <cell r="C66" t="str">
            <v>154-59-2</v>
          </cell>
          <cell r="D66" t="str">
            <v>y</v>
          </cell>
          <cell r="E66">
            <v>8</v>
          </cell>
          <cell r="I66" t="str">
            <v>In</v>
          </cell>
          <cell r="K66" t="str">
            <v>D</v>
          </cell>
        </row>
        <row r="67">
          <cell r="B67" t="str">
            <v>trans - 1,2 - Dichloroethylene</v>
          </cell>
          <cell r="C67" t="str">
            <v>156-60-5</v>
          </cell>
          <cell r="D67" t="str">
            <v>y</v>
          </cell>
          <cell r="E67">
            <v>11</v>
          </cell>
          <cell r="I67" t="str">
            <v>In</v>
          </cell>
          <cell r="K67" t="str">
            <v>D</v>
          </cell>
        </row>
        <row r="68">
          <cell r="B68" t="str">
            <v>1,2 - Dichloroethylene (mixed isomers)</v>
          </cell>
          <cell r="C68" t="str">
            <v>540-59-0</v>
          </cell>
          <cell r="D68" t="str">
            <v>y</v>
          </cell>
          <cell r="E68">
            <v>8</v>
          </cell>
          <cell r="I68" t="str">
            <v>In</v>
          </cell>
          <cell r="K68" t="str">
            <v>D</v>
          </cell>
        </row>
        <row r="69">
          <cell r="B69" t="str">
            <v>Dichloromethane (methylene chloride)</v>
          </cell>
          <cell r="C69" t="str">
            <v>75-09-2</v>
          </cell>
          <cell r="D69" t="str">
            <v>y</v>
          </cell>
          <cell r="E69">
            <v>97</v>
          </cell>
          <cell r="I69" t="str">
            <v>In</v>
          </cell>
          <cell r="K69" t="str">
            <v>B2</v>
          </cell>
          <cell r="O69" t="str">
            <v>In</v>
          </cell>
        </row>
        <row r="70">
          <cell r="B70" t="str">
            <v>1,2 - Dichloropropane</v>
          </cell>
          <cell r="C70" t="str">
            <v>78-87-5</v>
          </cell>
          <cell r="D70" t="str">
            <v>y</v>
          </cell>
          <cell r="E70">
            <v>4</v>
          </cell>
          <cell r="H70" t="str">
            <v>Or De</v>
          </cell>
          <cell r="I70" t="str">
            <v>In</v>
          </cell>
          <cell r="K70" t="str">
            <v>B2</v>
          </cell>
          <cell r="O70" t="str">
            <v>In</v>
          </cell>
        </row>
        <row r="71">
          <cell r="B71" t="str">
            <v>Ethyl benzene</v>
          </cell>
          <cell r="C71" t="str">
            <v>100-41-4</v>
          </cell>
          <cell r="D71" t="str">
            <v>y</v>
          </cell>
          <cell r="E71">
            <v>200</v>
          </cell>
          <cell r="I71" t="str">
            <v>In</v>
          </cell>
          <cell r="K71" t="str">
            <v>D</v>
          </cell>
        </row>
        <row r="72">
          <cell r="B72" t="str">
            <v>Hexane</v>
          </cell>
          <cell r="C72" t="str">
            <v>110-54-3</v>
          </cell>
          <cell r="D72" t="str">
            <v>y</v>
          </cell>
          <cell r="E72">
            <v>100</v>
          </cell>
          <cell r="I72" t="str">
            <v>In</v>
          </cell>
          <cell r="K72" t="str">
            <v>NA</v>
          </cell>
        </row>
        <row r="73">
          <cell r="B73" t="str">
            <v>Methyl ethyl ketone (2-butanone)</v>
          </cell>
          <cell r="C73" t="str">
            <v>78-93-3</v>
          </cell>
          <cell r="D73" t="str">
            <v>y</v>
          </cell>
          <cell r="E73">
            <v>5500</v>
          </cell>
          <cell r="I73" t="str">
            <v>In</v>
          </cell>
          <cell r="K73" t="str">
            <v>NA</v>
          </cell>
        </row>
        <row r="74">
          <cell r="B74" t="str">
            <v>Methyl isobutyl ketone (MIBK)</v>
          </cell>
          <cell r="C74" t="str">
            <v>108-10-1</v>
          </cell>
          <cell r="D74" t="str">
            <v>y</v>
          </cell>
          <cell r="E74">
            <v>1700</v>
          </cell>
          <cell r="I74" t="str">
            <v>Or In</v>
          </cell>
          <cell r="K74" t="str">
            <v>NA</v>
          </cell>
        </row>
        <row r="75">
          <cell r="B75" t="str">
            <v>Naphthalene</v>
          </cell>
          <cell r="C75" t="str">
            <v>91-20-3</v>
          </cell>
          <cell r="D75" t="str">
            <v>y</v>
          </cell>
          <cell r="E75">
            <v>10</v>
          </cell>
          <cell r="I75" t="str">
            <v>In</v>
          </cell>
          <cell r="K75" t="str">
            <v>D</v>
          </cell>
        </row>
        <row r="76">
          <cell r="B76" t="str">
            <v>n-Propylbenzene</v>
          </cell>
          <cell r="C76" t="str">
            <v>103-65-1</v>
          </cell>
          <cell r="D76" t="str">
            <v>y</v>
          </cell>
          <cell r="E76">
            <v>30</v>
          </cell>
          <cell r="I76" t="str">
            <v>In</v>
          </cell>
          <cell r="K76" t="str">
            <v>NA</v>
          </cell>
        </row>
        <row r="77">
          <cell r="B77" t="str">
            <v>Styrene</v>
          </cell>
          <cell r="C77" t="str">
            <v>100-42-5</v>
          </cell>
          <cell r="D77" t="str">
            <v>y</v>
          </cell>
          <cell r="E77">
            <v>210</v>
          </cell>
          <cell r="I77" t="str">
            <v>In</v>
          </cell>
          <cell r="K77" t="str">
            <v>?</v>
          </cell>
        </row>
        <row r="78">
          <cell r="B78" t="str">
            <v>1,1,1,2 - Tetrachloroethane</v>
          </cell>
          <cell r="C78" t="str">
            <v>630-20-6</v>
          </cell>
          <cell r="D78" t="str">
            <v>y</v>
          </cell>
          <cell r="E78">
            <v>31</v>
          </cell>
          <cell r="H78" t="str">
            <v>In</v>
          </cell>
          <cell r="I78" t="str">
            <v>?</v>
          </cell>
          <cell r="K78" t="str">
            <v>C</v>
          </cell>
          <cell r="O78" t="str">
            <v>In</v>
          </cell>
        </row>
        <row r="79">
          <cell r="B79" t="str">
            <v>1,1,2,2 - Tetrachloroethane</v>
          </cell>
          <cell r="C79" t="str">
            <v>79-34-5</v>
          </cell>
          <cell r="D79" t="str">
            <v>y</v>
          </cell>
          <cell r="E79">
            <v>3.5</v>
          </cell>
          <cell r="H79" t="str">
            <v>In</v>
          </cell>
          <cell r="I79" t="str">
            <v>?</v>
          </cell>
          <cell r="K79" t="str">
            <v>C</v>
          </cell>
          <cell r="O79" t="str">
            <v>In</v>
          </cell>
        </row>
        <row r="80">
          <cell r="B80" t="str">
            <v>Tetrachloroethylene (PCE)</v>
          </cell>
          <cell r="C80" t="str">
            <v>127-18-4</v>
          </cell>
          <cell r="D80" t="str">
            <v>y</v>
          </cell>
          <cell r="E80">
            <v>72</v>
          </cell>
          <cell r="I80" t="str">
            <v>In</v>
          </cell>
          <cell r="K80" t="str">
            <v>B2/C</v>
          </cell>
          <cell r="O80" t="str">
            <v>In</v>
          </cell>
        </row>
        <row r="81">
          <cell r="B81" t="str">
            <v>Toluene</v>
          </cell>
          <cell r="C81" t="str">
            <v>108-88-3</v>
          </cell>
          <cell r="D81" t="str">
            <v>y</v>
          </cell>
          <cell r="E81">
            <v>107</v>
          </cell>
          <cell r="I81" t="str">
            <v>In</v>
          </cell>
          <cell r="K81" t="str">
            <v>D</v>
          </cell>
        </row>
        <row r="82">
          <cell r="B82" t="str">
            <v>1,2,4 - Trichlorobenzene</v>
          </cell>
          <cell r="C82" t="str">
            <v>120-82-1</v>
          </cell>
          <cell r="D82" t="str">
            <v>y</v>
          </cell>
          <cell r="E82">
            <v>200</v>
          </cell>
          <cell r="I82" t="str">
            <v>Or</v>
          </cell>
          <cell r="K82" t="str">
            <v>D</v>
          </cell>
        </row>
        <row r="83">
          <cell r="B83" t="str">
            <v>1,1,1 - Trichloroethane</v>
          </cell>
          <cell r="C83" t="str">
            <v>71-55-6</v>
          </cell>
          <cell r="D83" t="str">
            <v>y</v>
          </cell>
          <cell r="E83">
            <v>140</v>
          </cell>
          <cell r="I83" t="str">
            <v>In</v>
          </cell>
          <cell r="K83" t="str">
            <v>D</v>
          </cell>
        </row>
        <row r="84">
          <cell r="B84" t="str">
            <v>1,1,2 - Trichloroethane</v>
          </cell>
          <cell r="C84" t="str">
            <v>79-00-5</v>
          </cell>
          <cell r="D84" t="str">
            <v>y</v>
          </cell>
          <cell r="E84">
            <v>9</v>
          </cell>
          <cell r="H84" t="str">
            <v>In</v>
          </cell>
          <cell r="I84" t="str">
            <v>?</v>
          </cell>
          <cell r="K84" t="str">
            <v>C</v>
          </cell>
          <cell r="O84" t="str">
            <v>In</v>
          </cell>
        </row>
        <row r="85">
          <cell r="B85" t="str">
            <v>Trichloroethylene (TCE)</v>
          </cell>
          <cell r="C85" t="str">
            <v>79-01-6</v>
          </cell>
          <cell r="D85" t="str">
            <v>y</v>
          </cell>
          <cell r="E85">
            <v>29</v>
          </cell>
          <cell r="K85" t="str">
            <v>B2/C</v>
          </cell>
          <cell r="O85" t="str">
            <v>In</v>
          </cell>
        </row>
        <row r="86">
          <cell r="B86" t="str">
            <v>Trichlorofluoromethane</v>
          </cell>
          <cell r="C86" t="str">
            <v>75-69-4</v>
          </cell>
          <cell r="D86" t="str">
            <v>y</v>
          </cell>
          <cell r="E86">
            <v>67</v>
          </cell>
          <cell r="I86" t="str">
            <v>In</v>
          </cell>
          <cell r="K86" t="str">
            <v>NA</v>
          </cell>
        </row>
        <row r="87">
          <cell r="B87" t="str">
            <v>1,1,2-Trichloro-1,2,2-trifluoroethane (Freon 113)</v>
          </cell>
          <cell r="C87" t="str">
            <v>76-13-1</v>
          </cell>
          <cell r="D87" t="str">
            <v>y</v>
          </cell>
          <cell r="E87">
            <v>3745</v>
          </cell>
          <cell r="I87" t="str">
            <v>In</v>
          </cell>
          <cell r="K87" t="str">
            <v>NA</v>
          </cell>
        </row>
        <row r="88">
          <cell r="B88" t="str">
            <v>1,2,4-Trimethylbenzene</v>
          </cell>
          <cell r="C88" t="str">
            <v>95-63-6</v>
          </cell>
          <cell r="D88" t="str">
            <v>y</v>
          </cell>
          <cell r="E88">
            <v>8</v>
          </cell>
          <cell r="I88" t="str">
            <v>In</v>
          </cell>
          <cell r="K88" t="str">
            <v>NA</v>
          </cell>
        </row>
        <row r="89">
          <cell r="B89" t="str">
            <v>1,3,5-Trimethylbenzene</v>
          </cell>
          <cell r="C89" t="str">
            <v>108-67-8</v>
          </cell>
          <cell r="D89" t="str">
            <v>y</v>
          </cell>
          <cell r="E89">
            <v>3</v>
          </cell>
          <cell r="I89" t="str">
            <v>In</v>
          </cell>
          <cell r="K89" t="str">
            <v>NA</v>
          </cell>
        </row>
        <row r="90">
          <cell r="B90" t="str">
            <v>Vinyl chloride</v>
          </cell>
          <cell r="C90" t="str">
            <v>75-01-4</v>
          </cell>
          <cell r="D90" t="str">
            <v>y</v>
          </cell>
          <cell r="E90">
            <v>0.8</v>
          </cell>
          <cell r="K90" t="str">
            <v>Known</v>
          </cell>
          <cell r="O90" t="str">
            <v>In</v>
          </cell>
        </row>
        <row r="91">
          <cell r="B91" t="str">
            <v>Xylenes (mixed)</v>
          </cell>
          <cell r="C91" t="str">
            <v>1330-20-7</v>
          </cell>
          <cell r="D91" t="str">
            <v>y</v>
          </cell>
          <cell r="E91">
            <v>45</v>
          </cell>
          <cell r="I91" t="str">
            <v>In</v>
          </cell>
          <cell r="K91" t="str">
            <v>NA</v>
          </cell>
        </row>
        <row r="92">
          <cell r="A92" t="str">
            <v>Non/Semi Volatile Organics</v>
          </cell>
        </row>
        <row r="93">
          <cell r="B93" t="str">
            <v>Benzoic acid</v>
          </cell>
          <cell r="C93" t="str">
            <v>65-85-0</v>
          </cell>
          <cell r="E93">
            <v>50000</v>
          </cell>
          <cell r="I93" t="str">
            <v>In Or</v>
          </cell>
          <cell r="K93" t="str">
            <v>D</v>
          </cell>
        </row>
        <row r="94">
          <cell r="B94" t="str">
            <v>Benzyl alcohol</v>
          </cell>
          <cell r="C94" t="str">
            <v>100-51-6</v>
          </cell>
          <cell r="E94">
            <v>8700</v>
          </cell>
          <cell r="H94" t="str">
            <v>In</v>
          </cell>
          <cell r="I94" t="str">
            <v>Or</v>
          </cell>
          <cell r="K94" t="str">
            <v>NA</v>
          </cell>
        </row>
        <row r="95">
          <cell r="B95" t="str">
            <v>Bis (2 - chloroethyl)ether</v>
          </cell>
          <cell r="C95" t="str">
            <v>111-44-4</v>
          </cell>
          <cell r="E95">
            <v>2.5</v>
          </cell>
          <cell r="K95" t="str">
            <v>B2</v>
          </cell>
          <cell r="O95" t="str">
            <v>In</v>
          </cell>
        </row>
        <row r="96">
          <cell r="B96" t="str">
            <v>Bis (chloromethyl) ether</v>
          </cell>
          <cell r="C96" t="str">
            <v>542-88-1</v>
          </cell>
          <cell r="E96">
            <v>2E-3</v>
          </cell>
          <cell r="K96" t="str">
            <v>A</v>
          </cell>
          <cell r="O96" t="str">
            <v>In</v>
          </cell>
        </row>
        <row r="97">
          <cell r="B97" t="str">
            <v>Bromoform (tribromomethane)</v>
          </cell>
          <cell r="C97" t="str">
            <v>75-25-2</v>
          </cell>
          <cell r="E97">
            <v>370</v>
          </cell>
          <cell r="H97" t="str">
            <v>In</v>
          </cell>
          <cell r="I97" t="str">
            <v>?</v>
          </cell>
          <cell r="K97" t="str">
            <v>B2</v>
          </cell>
          <cell r="O97" t="str">
            <v>In</v>
          </cell>
        </row>
        <row r="98">
          <cell r="B98" t="str">
            <v>Butyl benzylphthalate</v>
          </cell>
          <cell r="C98" t="str">
            <v>85-68-7</v>
          </cell>
          <cell r="E98">
            <v>580</v>
          </cell>
          <cell r="I98" t="str">
            <v>Or</v>
          </cell>
          <cell r="K98" t="str">
            <v>C</v>
          </cell>
        </row>
        <row r="99">
          <cell r="B99" t="str">
            <v>Dibenzofuran</v>
          </cell>
          <cell r="C99" t="str">
            <v>132-64-9</v>
          </cell>
          <cell r="E99">
            <v>104</v>
          </cell>
          <cell r="H99" t="str">
            <v>In</v>
          </cell>
          <cell r="I99" t="str">
            <v>Or</v>
          </cell>
          <cell r="K99" t="str">
            <v>NA</v>
          </cell>
        </row>
        <row r="100">
          <cell r="B100" t="str">
            <v>1,4 - Dibromobenzene</v>
          </cell>
          <cell r="C100" t="str">
            <v>106-37-6</v>
          </cell>
          <cell r="E100">
            <v>260</v>
          </cell>
          <cell r="H100" t="str">
            <v>In</v>
          </cell>
          <cell r="I100" t="str">
            <v>?</v>
          </cell>
          <cell r="K100" t="str">
            <v>NA</v>
          </cell>
        </row>
        <row r="101">
          <cell r="B101" t="str">
            <v>Dibromochloromethane</v>
          </cell>
          <cell r="C101" t="str">
            <v>124-48-1</v>
          </cell>
          <cell r="E101">
            <v>12</v>
          </cell>
          <cell r="H101" t="str">
            <v>In</v>
          </cell>
          <cell r="I101" t="str">
            <v>?</v>
          </cell>
          <cell r="K101" t="str">
            <v>C</v>
          </cell>
          <cell r="O101" t="str">
            <v>In</v>
          </cell>
        </row>
        <row r="102">
          <cell r="B102" t="str">
            <v>Dibutyl phthalate</v>
          </cell>
          <cell r="C102" t="str">
            <v>84-74-2</v>
          </cell>
          <cell r="E102">
            <v>2440</v>
          </cell>
          <cell r="I102" t="str">
            <v>Or</v>
          </cell>
          <cell r="K102" t="str">
            <v>D</v>
          </cell>
        </row>
        <row r="103">
          <cell r="B103" t="str">
            <v>1,2 - Dichlorobenzene</v>
          </cell>
          <cell r="C103" t="str">
            <v>95-50-1</v>
          </cell>
          <cell r="E103">
            <v>26</v>
          </cell>
          <cell r="I103" t="str">
            <v>In</v>
          </cell>
          <cell r="K103" t="str">
            <v>D</v>
          </cell>
        </row>
        <row r="104">
          <cell r="B104" t="str">
            <v>1,3 - Dichlorobenzene</v>
          </cell>
          <cell r="C104" t="str">
            <v>541-73-1</v>
          </cell>
          <cell r="E104">
            <v>26</v>
          </cell>
          <cell r="H104" t="str">
            <v>In</v>
          </cell>
          <cell r="I104" t="str">
            <v>?</v>
          </cell>
          <cell r="K104" t="str">
            <v>D</v>
          </cell>
        </row>
        <row r="105">
          <cell r="B105" t="str">
            <v>1,4 - Dichlorobenzene</v>
          </cell>
          <cell r="C105" t="str">
            <v>106-46-7</v>
          </cell>
          <cell r="E105">
            <v>30</v>
          </cell>
          <cell r="H105" t="str">
            <v>Or De</v>
          </cell>
          <cell r="I105" t="str">
            <v>In</v>
          </cell>
          <cell r="K105" t="str">
            <v>C</v>
          </cell>
          <cell r="O105" t="str">
            <v>In</v>
          </cell>
        </row>
        <row r="106">
          <cell r="B106" t="str">
            <v>3,3' - Dichlorobenzidine</v>
          </cell>
          <cell r="C106" t="str">
            <v>91-94-1</v>
          </cell>
          <cell r="E106">
            <v>25</v>
          </cell>
          <cell r="K106" t="str">
            <v>B2</v>
          </cell>
          <cell r="O106" t="str">
            <v>Or</v>
          </cell>
        </row>
        <row r="107">
          <cell r="B107" t="str">
            <v>2,4-Dichlorophenol</v>
          </cell>
          <cell r="C107" t="str">
            <v>120-83-2</v>
          </cell>
          <cell r="E107">
            <v>48</v>
          </cell>
          <cell r="I107" t="str">
            <v>Or</v>
          </cell>
          <cell r="K107" t="str">
            <v>NA</v>
          </cell>
        </row>
        <row r="108">
          <cell r="B108" t="str">
            <v>Di(2 - ethylhexyl)phthalate (bis-ethylhexyl phthalate)</v>
          </cell>
          <cell r="C108" t="str">
            <v>117-81-7</v>
          </cell>
          <cell r="E108">
            <v>570</v>
          </cell>
          <cell r="H108" t="str">
            <v>In</v>
          </cell>
          <cell r="I108" t="str">
            <v>Or</v>
          </cell>
          <cell r="K108" t="str">
            <v>B2</v>
          </cell>
          <cell r="O108" t="str">
            <v>Or</v>
          </cell>
        </row>
        <row r="109">
          <cell r="B109" t="str">
            <v>2,4-Dimethylphenol</v>
          </cell>
          <cell r="C109" t="str">
            <v>105-67-9</v>
          </cell>
          <cell r="E109">
            <v>390</v>
          </cell>
          <cell r="I109" t="str">
            <v>Or</v>
          </cell>
          <cell r="K109" t="str">
            <v>NA</v>
          </cell>
        </row>
        <row r="110">
          <cell r="B110" t="str">
            <v>Di - n - octyl phthalate</v>
          </cell>
          <cell r="C110" t="str">
            <v>117-84-0</v>
          </cell>
          <cell r="E110">
            <v>520</v>
          </cell>
          <cell r="I110" t="str">
            <v>Or</v>
          </cell>
          <cell r="K110" t="str">
            <v>NA</v>
          </cell>
        </row>
        <row r="111">
          <cell r="B111" t="str">
            <v>1,4-Dioxane</v>
          </cell>
          <cell r="C111" t="str">
            <v>123-91-1</v>
          </cell>
          <cell r="E111">
            <v>150</v>
          </cell>
          <cell r="H111" t="str">
            <v>Or</v>
          </cell>
          <cell r="I111" t="str">
            <v>In</v>
          </cell>
          <cell r="K111" t="str">
            <v>B2</v>
          </cell>
          <cell r="O111" t="str">
            <v>In</v>
          </cell>
        </row>
        <row r="112">
          <cell r="B112" t="str">
            <v>Ethylene glycol</v>
          </cell>
          <cell r="C112" t="str">
            <v>107-21-1</v>
          </cell>
          <cell r="E112">
            <v>50000</v>
          </cell>
          <cell r="H112" t="str">
            <v>In</v>
          </cell>
          <cell r="I112" t="str">
            <v>Or</v>
          </cell>
          <cell r="K112" t="str">
            <v>NA</v>
          </cell>
        </row>
        <row r="113">
          <cell r="B113" t="str">
            <v>Hexachlorobenzene</v>
          </cell>
          <cell r="C113" t="str">
            <v>118-74-1</v>
          </cell>
          <cell r="E113">
            <v>5</v>
          </cell>
          <cell r="H113" t="str">
            <v>In</v>
          </cell>
          <cell r="I113" t="str">
            <v>?</v>
          </cell>
          <cell r="K113" t="str">
            <v>B2</v>
          </cell>
          <cell r="O113" t="str">
            <v>Or In</v>
          </cell>
        </row>
        <row r="114">
          <cell r="B114" t="str">
            <v>Hexachlorobutadiene</v>
          </cell>
          <cell r="C114" t="str">
            <v>87-68-3</v>
          </cell>
          <cell r="E114">
            <v>6</v>
          </cell>
          <cell r="H114" t="str">
            <v>In</v>
          </cell>
          <cell r="I114" t="str">
            <v>?</v>
          </cell>
          <cell r="K114" t="str">
            <v>C</v>
          </cell>
          <cell r="O114" t="str">
            <v>In</v>
          </cell>
        </row>
        <row r="115">
          <cell r="B115" t="str">
            <v>Hexachlorocyclopentadiene</v>
          </cell>
          <cell r="C115" t="str">
            <v>77-47-4</v>
          </cell>
          <cell r="E115">
            <v>2</v>
          </cell>
          <cell r="I115" t="str">
            <v>In</v>
          </cell>
          <cell r="K115" t="str">
            <v>not likely</v>
          </cell>
        </row>
        <row r="116">
          <cell r="B116" t="str">
            <v>Methanol</v>
          </cell>
          <cell r="C116" t="str">
            <v>67-56-1</v>
          </cell>
          <cell r="E116">
            <v>9100</v>
          </cell>
          <cell r="I116" t="str">
            <v>In</v>
          </cell>
          <cell r="K116" t="str">
            <v>NA</v>
          </cell>
        </row>
        <row r="117">
          <cell r="B117" t="str">
            <v>2 - Methylphenol (o-cresol)</v>
          </cell>
          <cell r="C117" t="str">
            <v>95-48-7</v>
          </cell>
          <cell r="E117">
            <v>75</v>
          </cell>
          <cell r="I117" t="str">
            <v>Or</v>
          </cell>
          <cell r="K117" t="str">
            <v>C</v>
          </cell>
        </row>
        <row r="118">
          <cell r="B118" t="str">
            <v>3 - Methylphenol (m-cresol)</v>
          </cell>
          <cell r="C118" t="str">
            <v>108-39-4</v>
          </cell>
          <cell r="E118">
            <v>75</v>
          </cell>
          <cell r="I118" t="str">
            <v>Or</v>
          </cell>
          <cell r="K118" t="str">
            <v>C</v>
          </cell>
        </row>
        <row r="119">
          <cell r="B119" t="str">
            <v>4 - Methylphenol (p-cresol)</v>
          </cell>
          <cell r="C119" t="str">
            <v>106-44-5</v>
          </cell>
          <cell r="E119">
            <v>10</v>
          </cell>
          <cell r="I119" t="str">
            <v>Or</v>
          </cell>
          <cell r="K119" t="str">
            <v>C</v>
          </cell>
        </row>
        <row r="120">
          <cell r="B120" t="str">
            <v>N-Nitrosodiphenylamine</v>
          </cell>
          <cell r="C120" t="str">
            <v>86-30-6</v>
          </cell>
          <cell r="E120">
            <v>1950</v>
          </cell>
          <cell r="K120" t="str">
            <v>B2</v>
          </cell>
          <cell r="L120">
            <v>1.0000000000000001E-5</v>
          </cell>
          <cell r="O120" t="str">
            <v>Or</v>
          </cell>
        </row>
        <row r="121">
          <cell r="B121" t="str">
            <v>N-Nitrosodi-N-propylamine</v>
          </cell>
          <cell r="C121" t="str">
            <v>621-64-7</v>
          </cell>
          <cell r="E121">
            <v>0.7</v>
          </cell>
          <cell r="K121" t="str">
            <v>B2</v>
          </cell>
          <cell r="L121">
            <v>1.0000000000000001E-5</v>
          </cell>
          <cell r="O121" t="str">
            <v>In</v>
          </cell>
        </row>
        <row r="122">
          <cell r="B122" t="str">
            <v>Pentachlorophenol</v>
          </cell>
          <cell r="C122" t="str">
            <v>87-86-5</v>
          </cell>
          <cell r="E122">
            <v>80</v>
          </cell>
          <cell r="I122" t="str">
            <v>Or</v>
          </cell>
          <cell r="K122" t="str">
            <v>B2</v>
          </cell>
          <cell r="L122">
            <v>1.0000000000000001E-5</v>
          </cell>
          <cell r="O122" t="str">
            <v>Or</v>
          </cell>
        </row>
        <row r="125">
          <cell r="B125" t="str">
            <v>Phenol</v>
          </cell>
          <cell r="C125" t="str">
            <v>108-95-2</v>
          </cell>
          <cell r="E125">
            <v>1500</v>
          </cell>
          <cell r="H125" t="str">
            <v>In De</v>
          </cell>
          <cell r="I125" t="str">
            <v>Or</v>
          </cell>
          <cell r="K125" t="str">
            <v>NA</v>
          </cell>
        </row>
        <row r="126">
          <cell r="B126" t="str">
            <v>2,3,4,6-Tetrachlorophenol</v>
          </cell>
          <cell r="C126" t="str">
            <v>58-90-2</v>
          </cell>
          <cell r="E126">
            <v>636</v>
          </cell>
          <cell r="H126" t="str">
            <v>In</v>
          </cell>
          <cell r="I126" t="str">
            <v>Or</v>
          </cell>
          <cell r="K126" t="str">
            <v>NA</v>
          </cell>
        </row>
        <row r="127">
          <cell r="B127" t="str">
            <v>2,4,5-Trichlorophenol</v>
          </cell>
          <cell r="C127" t="str">
            <v>95-95-4</v>
          </cell>
          <cell r="E127">
            <v>1920</v>
          </cell>
          <cell r="I127" t="str">
            <v>Or</v>
          </cell>
          <cell r="K127" t="str">
            <v>NA</v>
          </cell>
        </row>
        <row r="128">
          <cell r="B128" t="str">
            <v>2,4,6-Trichlorophenol</v>
          </cell>
          <cell r="C128" t="str">
            <v>88-06-2</v>
          </cell>
          <cell r="E128">
            <v>595</v>
          </cell>
          <cell r="K128" t="str">
            <v>B2</v>
          </cell>
          <cell r="O128" t="str">
            <v>Or In</v>
          </cell>
        </row>
        <row r="129">
          <cell r="A129" t="str">
            <v>Polyaromatic Hydrocarbons</v>
          </cell>
        </row>
        <row r="130">
          <cell r="B130" t="str">
            <v>Acenaphthene</v>
          </cell>
          <cell r="C130" t="str">
            <v>83-32-9</v>
          </cell>
          <cell r="E130">
            <v>1200</v>
          </cell>
          <cell r="I130" t="str">
            <v>Or</v>
          </cell>
          <cell r="K130" t="str">
            <v>NA</v>
          </cell>
        </row>
        <row r="131">
          <cell r="B131" t="str">
            <v>Anthracene</v>
          </cell>
          <cell r="C131" t="str">
            <v>120-12-7</v>
          </cell>
          <cell r="E131">
            <v>7880</v>
          </cell>
          <cell r="I131" t="str">
            <v>Or</v>
          </cell>
          <cell r="K131" t="str">
            <v>D</v>
          </cell>
        </row>
        <row r="132">
          <cell r="B132" t="str">
            <v>Benzo[a]pyrene equivalents (see BaP equiv. Calculation spreadsheeet)</v>
          </cell>
          <cell r="C132" t="str">
            <v>50-32-8</v>
          </cell>
          <cell r="E132">
            <v>2</v>
          </cell>
          <cell r="K132" t="str">
            <v>B2</v>
          </cell>
          <cell r="O132" t="str">
            <v>Or</v>
          </cell>
        </row>
        <row r="133">
          <cell r="B133" t="str">
            <v>Fluoranthene</v>
          </cell>
          <cell r="C133" t="str">
            <v>206-44-0</v>
          </cell>
          <cell r="E133">
            <v>1080</v>
          </cell>
          <cell r="I133" t="str">
            <v>Or</v>
          </cell>
          <cell r="K133" t="str">
            <v>D</v>
          </cell>
        </row>
        <row r="134">
          <cell r="B134" t="str">
            <v>Fluorene</v>
          </cell>
          <cell r="C134" t="str">
            <v>86-73-7</v>
          </cell>
          <cell r="E134">
            <v>850</v>
          </cell>
          <cell r="K134" t="str">
            <v>D</v>
          </cell>
        </row>
        <row r="135">
          <cell r="B135" t="str">
            <v>2-Methyl naphthalene</v>
          </cell>
          <cell r="C135" t="str">
            <v>91-57-6</v>
          </cell>
          <cell r="E135">
            <v>100</v>
          </cell>
          <cell r="H135" t="str">
            <v>In</v>
          </cell>
          <cell r="I135" t="str">
            <v>Or</v>
          </cell>
          <cell r="K135" t="str">
            <v>NA</v>
          </cell>
        </row>
        <row r="136">
          <cell r="B136" t="str">
            <v>Naphthalene - see Volatile Organics</v>
          </cell>
        </row>
        <row r="137">
          <cell r="B137" t="str">
            <v>Pyrene</v>
          </cell>
          <cell r="C137" t="str">
            <v>129-00-0</v>
          </cell>
          <cell r="E137">
            <v>890</v>
          </cell>
          <cell r="I137" t="str">
            <v>Or</v>
          </cell>
          <cell r="K137" t="str">
            <v>D</v>
          </cell>
        </row>
        <row r="138">
          <cell r="B138" t="str">
            <v>Quinoline</v>
          </cell>
          <cell r="C138" t="str">
            <v>91-22-5</v>
          </cell>
          <cell r="E138">
            <v>4</v>
          </cell>
          <cell r="K138" t="str">
            <v>likely</v>
          </cell>
          <cell r="N138" t="str">
            <v>In</v>
          </cell>
          <cell r="O138" t="str">
            <v>Or</v>
          </cell>
        </row>
        <row r="139">
          <cell r="A139" t="str">
            <v>Polychlorinated Biphenyls</v>
          </cell>
        </row>
        <row r="140">
          <cell r="B140" t="str">
            <v>PCBs (Polychlorinated Biphenyls)</v>
          </cell>
          <cell r="C140" t="str">
            <v>1336-36-3</v>
          </cell>
          <cell r="E140">
            <v>1.2</v>
          </cell>
          <cell r="H140" t="str">
            <v>In</v>
          </cell>
          <cell r="I140" t="str">
            <v>Or</v>
          </cell>
          <cell r="K140" t="str">
            <v>B2</v>
          </cell>
          <cell r="O140" t="str">
            <v>Or In</v>
          </cell>
        </row>
        <row r="141">
          <cell r="A141" t="str">
            <v>Pesticides and Herbicides</v>
          </cell>
        </row>
        <row r="142">
          <cell r="B142" t="str">
            <v>Aldrin</v>
          </cell>
          <cell r="C142" t="str">
            <v>309-00-2</v>
          </cell>
          <cell r="E142">
            <v>1</v>
          </cell>
          <cell r="H142" t="str">
            <v>In</v>
          </cell>
          <cell r="I142" t="str">
            <v>Or</v>
          </cell>
          <cell r="K142" t="str">
            <v>B2</v>
          </cell>
          <cell r="O142" t="str">
            <v>Or</v>
          </cell>
        </row>
        <row r="143">
          <cell r="B143" t="str">
            <v>Carbazole</v>
          </cell>
          <cell r="C143" t="str">
            <v>86-74-8</v>
          </cell>
          <cell r="E143">
            <v>700</v>
          </cell>
          <cell r="K143" t="str">
            <v>B2</v>
          </cell>
          <cell r="N143" t="str">
            <v>In</v>
          </cell>
          <cell r="O143" t="str">
            <v>Or</v>
          </cell>
        </row>
        <row r="144">
          <cell r="B144" t="str">
            <v>Chloramben</v>
          </cell>
          <cell r="C144" t="str">
            <v>133-90-4</v>
          </cell>
          <cell r="E144">
            <v>430</v>
          </cell>
          <cell r="H144" t="str">
            <v>In</v>
          </cell>
          <cell r="I144" t="str">
            <v>Or</v>
          </cell>
          <cell r="K144" t="str">
            <v>under review</v>
          </cell>
        </row>
        <row r="145">
          <cell r="B145" t="str">
            <v>Chlordane</v>
          </cell>
          <cell r="C145" t="str">
            <v>57-74-9</v>
          </cell>
          <cell r="E145">
            <v>13</v>
          </cell>
          <cell r="I145" t="str">
            <v>Or</v>
          </cell>
          <cell r="K145" t="str">
            <v>B2</v>
          </cell>
          <cell r="O145" t="str">
            <v>Or</v>
          </cell>
        </row>
        <row r="146">
          <cell r="B146" t="str">
            <v>4, 4' - DDD</v>
          </cell>
          <cell r="C146" t="str">
            <v>72-54-8</v>
          </cell>
          <cell r="E146">
            <v>56</v>
          </cell>
          <cell r="K146" t="str">
            <v>B2</v>
          </cell>
          <cell r="O146" t="str">
            <v>Or</v>
          </cell>
        </row>
        <row r="147">
          <cell r="B147" t="str">
            <v>4, 4' - DDE</v>
          </cell>
          <cell r="C147" t="str">
            <v>72-55-9</v>
          </cell>
          <cell r="E147">
            <v>40</v>
          </cell>
          <cell r="K147" t="str">
            <v>B2</v>
          </cell>
          <cell r="O147" t="str">
            <v>Or</v>
          </cell>
        </row>
        <row r="148">
          <cell r="B148" t="str">
            <v>4, 4' - DDT</v>
          </cell>
          <cell r="C148" t="str">
            <v>50-29-3</v>
          </cell>
          <cell r="E148">
            <v>15</v>
          </cell>
          <cell r="H148" t="str">
            <v>In</v>
          </cell>
          <cell r="I148" t="str">
            <v>Or</v>
          </cell>
          <cell r="K148" t="str">
            <v>B2</v>
          </cell>
          <cell r="O148" t="str">
            <v>Or</v>
          </cell>
        </row>
        <row r="149">
          <cell r="B149" t="str">
            <v>Diazinon</v>
          </cell>
          <cell r="C149" t="str">
            <v>333-41-5</v>
          </cell>
          <cell r="E149">
            <v>26</v>
          </cell>
          <cell r="H149" t="str">
            <v>In</v>
          </cell>
          <cell r="I149" t="str">
            <v>Or</v>
          </cell>
          <cell r="K149" t="str">
            <v>NA</v>
          </cell>
        </row>
        <row r="150">
          <cell r="B150" t="str">
            <v>2,4-Dichlorophenoxyacetic acid (2,4-D)</v>
          </cell>
          <cell r="C150" t="str">
            <v>94-75-7</v>
          </cell>
          <cell r="E150">
            <v>285</v>
          </cell>
          <cell r="H150" t="str">
            <v>In</v>
          </cell>
          <cell r="I150" t="str">
            <v>Or</v>
          </cell>
          <cell r="K150" t="str">
            <v>NA</v>
          </cell>
        </row>
        <row r="151">
          <cell r="B151" t="str">
            <v>4-(2,4-Dichlorophenoxy) butyric acid (2,4-DB)</v>
          </cell>
          <cell r="C151" t="str">
            <v>94-82-6</v>
          </cell>
          <cell r="E151">
            <v>226</v>
          </cell>
          <cell r="H151" t="str">
            <v>In</v>
          </cell>
          <cell r="I151" t="str">
            <v>Or</v>
          </cell>
          <cell r="K151" t="str">
            <v>NA</v>
          </cell>
        </row>
        <row r="152">
          <cell r="B152" t="str">
            <v>Dieldrin</v>
          </cell>
          <cell r="C152" t="str">
            <v>60-57-1</v>
          </cell>
          <cell r="E152">
            <v>0.8</v>
          </cell>
          <cell r="H152" t="str">
            <v>In</v>
          </cell>
          <cell r="I152" t="str">
            <v>Or</v>
          </cell>
          <cell r="K152" t="str">
            <v>B2</v>
          </cell>
          <cell r="O152" t="str">
            <v>Or</v>
          </cell>
        </row>
        <row r="153">
          <cell r="B153" t="str">
            <v>Endosulfan</v>
          </cell>
          <cell r="C153" t="str">
            <v>115-29-7</v>
          </cell>
          <cell r="E153">
            <v>120</v>
          </cell>
          <cell r="I153" t="str">
            <v>Or</v>
          </cell>
          <cell r="K153" t="str">
            <v>NA</v>
          </cell>
        </row>
        <row r="154">
          <cell r="B154" t="str">
            <v>Endrin</v>
          </cell>
          <cell r="C154" t="str">
            <v>72-20-8</v>
          </cell>
          <cell r="E154">
            <v>8</v>
          </cell>
          <cell r="I154" t="str">
            <v>Or</v>
          </cell>
          <cell r="K154" t="str">
            <v>D</v>
          </cell>
        </row>
        <row r="155">
          <cell r="B155" t="str">
            <v>Heptachlor</v>
          </cell>
          <cell r="C155" t="str">
            <v>76-44-8</v>
          </cell>
          <cell r="E155">
            <v>2</v>
          </cell>
          <cell r="H155" t="str">
            <v>In</v>
          </cell>
          <cell r="I155" t="str">
            <v>Or</v>
          </cell>
          <cell r="K155" t="str">
            <v>B2</v>
          </cell>
          <cell r="O155" t="str">
            <v>Or In</v>
          </cell>
        </row>
        <row r="156">
          <cell r="B156" t="str">
            <v>Heptachlor epoxide</v>
          </cell>
          <cell r="C156" t="str">
            <v>1024-57-3</v>
          </cell>
          <cell r="E156">
            <v>0.4</v>
          </cell>
          <cell r="H156" t="str">
            <v>In</v>
          </cell>
          <cell r="I156" t="str">
            <v>Or</v>
          </cell>
          <cell r="K156" t="str">
            <v>B2</v>
          </cell>
          <cell r="O156" t="str">
            <v>Or</v>
          </cell>
        </row>
        <row r="157">
          <cell r="B157" t="str">
            <v>alpha-Hexachlorocyclohexane</v>
          </cell>
          <cell r="C157" t="str">
            <v>319-84-6</v>
          </cell>
          <cell r="E157">
            <v>2</v>
          </cell>
          <cell r="K157" t="str">
            <v>B2</v>
          </cell>
          <cell r="O157" t="str">
            <v>Or</v>
          </cell>
        </row>
        <row r="158">
          <cell r="B158" t="str">
            <v>beta-Hexachlorocyclohexane</v>
          </cell>
          <cell r="C158" t="str">
            <v>319-85-7</v>
          </cell>
          <cell r="E158">
            <v>7</v>
          </cell>
          <cell r="K158" t="str">
            <v>C</v>
          </cell>
          <cell r="O158" t="str">
            <v>Or</v>
          </cell>
        </row>
        <row r="159">
          <cell r="B159" t="str">
            <v>gamma-Hexachlorocyclohexane (gamma-BHC, Lindane)</v>
          </cell>
          <cell r="C159" t="str">
            <v>58-89-9</v>
          </cell>
          <cell r="E159">
            <v>9</v>
          </cell>
          <cell r="H159" t="str">
            <v>In</v>
          </cell>
          <cell r="I159" t="str">
            <v>Or</v>
          </cell>
          <cell r="K159" t="str">
            <v>B2/C</v>
          </cell>
          <cell r="O159" t="str">
            <v>Or</v>
          </cell>
        </row>
        <row r="160">
          <cell r="B160" t="str">
            <v>Hexachlorocyclohexane, technical grade</v>
          </cell>
          <cell r="C160" t="str">
            <v>608-73-1</v>
          </cell>
          <cell r="E160">
            <v>6</v>
          </cell>
          <cell r="K160" t="str">
            <v>B2</v>
          </cell>
          <cell r="O160" t="str">
            <v>Or</v>
          </cell>
        </row>
        <row r="161">
          <cell r="B161" t="str">
            <v>Methoxychlor</v>
          </cell>
          <cell r="C161" t="str">
            <v>72-43-5</v>
          </cell>
          <cell r="E161">
            <v>11</v>
          </cell>
          <cell r="I161" t="str">
            <v>Or</v>
          </cell>
          <cell r="K161" t="str">
            <v>D</v>
          </cell>
        </row>
        <row r="162">
          <cell r="B162" t="str">
            <v>2-Methyl-4-chloropphenoxyacetic acid (MCPA)</v>
          </cell>
          <cell r="C162" t="str">
            <v>94-74-6</v>
          </cell>
          <cell r="E162">
            <v>16</v>
          </cell>
          <cell r="H162" t="str">
            <v>In</v>
          </cell>
          <cell r="I162" t="str">
            <v>Or</v>
          </cell>
          <cell r="K162" t="str">
            <v>NA</v>
          </cell>
        </row>
        <row r="163">
          <cell r="B163" t="str">
            <v>2-(2-Methyl-4-chlorophenoxy)propionic acid (MCPP)</v>
          </cell>
          <cell r="C163" t="str">
            <v>93-65-2</v>
          </cell>
          <cell r="E163">
            <v>29</v>
          </cell>
          <cell r="H163" t="str">
            <v>In</v>
          </cell>
          <cell r="I163" t="str">
            <v>Or</v>
          </cell>
          <cell r="K163" t="str">
            <v>NA</v>
          </cell>
        </row>
        <row r="164">
          <cell r="B164" t="str">
            <v>Metolachlor</v>
          </cell>
          <cell r="C164" t="str">
            <v>51218-45-2</v>
          </cell>
          <cell r="E164">
            <v>435</v>
          </cell>
          <cell r="H164" t="str">
            <v>In</v>
          </cell>
          <cell r="I164" t="str">
            <v>Or</v>
          </cell>
          <cell r="K164" t="str">
            <v>C</v>
          </cell>
        </row>
        <row r="165">
          <cell r="B165" t="str">
            <v>Picloram</v>
          </cell>
          <cell r="C165" t="str">
            <v>1918-02-1</v>
          </cell>
          <cell r="E165">
            <v>2000</v>
          </cell>
          <cell r="H165" t="str">
            <v>In</v>
          </cell>
          <cell r="I165" t="str">
            <v>Or</v>
          </cell>
          <cell r="K165" t="str">
            <v>NA</v>
          </cell>
        </row>
        <row r="166">
          <cell r="B166" t="str">
            <v>Terbufos</v>
          </cell>
          <cell r="C166" t="str">
            <v>13071-79-9</v>
          </cell>
          <cell r="E166">
            <v>0.6</v>
          </cell>
          <cell r="H166" t="str">
            <v>In</v>
          </cell>
          <cell r="I166" t="str">
            <v>Or</v>
          </cell>
          <cell r="K166" t="str">
            <v>NA</v>
          </cell>
        </row>
        <row r="167">
          <cell r="B167" t="str">
            <v>Toxaphene</v>
          </cell>
          <cell r="C167" t="str">
            <v>8001-35-2</v>
          </cell>
          <cell r="E167">
            <v>13</v>
          </cell>
          <cell r="K167" t="str">
            <v>B2</v>
          </cell>
          <cell r="O167" t="str">
            <v>Or</v>
          </cell>
        </row>
        <row r="168">
          <cell r="B168" t="str">
            <v>2,4,5-Trichlorophenoxyacetic acid (2,4,5-T)</v>
          </cell>
          <cell r="C168" t="str">
            <v>93-76-5</v>
          </cell>
          <cell r="E168">
            <v>290</v>
          </cell>
          <cell r="H168" t="str">
            <v>In</v>
          </cell>
          <cell r="I168" t="str">
            <v>Or</v>
          </cell>
          <cell r="K168" t="str">
            <v>NA</v>
          </cell>
        </row>
        <row r="169">
          <cell r="A169" t="str">
            <v>Dioxins and Furans</v>
          </cell>
        </row>
        <row r="170">
          <cell r="B170" t="str">
            <v>Hexachlorodibenzodioxin mixture</v>
          </cell>
          <cell r="C170" t="str">
            <v>19408-74-3</v>
          </cell>
          <cell r="E170">
            <v>2E-3</v>
          </cell>
          <cell r="K170" t="str">
            <v>B2</v>
          </cell>
          <cell r="O170" t="str">
            <v>Or</v>
          </cell>
        </row>
        <row r="171">
          <cell r="B171" t="str">
            <v>2,3,7,8-TCDD (or 2,3,7,8-TCDD equivalents)</v>
          </cell>
          <cell r="C171" t="str">
            <v>1746-01-6</v>
          </cell>
          <cell r="E171">
            <v>2.0000000000000002E-5</v>
          </cell>
          <cell r="K171" t="str">
            <v>human carcinogen</v>
          </cell>
          <cell r="O171" t="str">
            <v>Or</v>
          </cell>
        </row>
        <row r="172">
          <cell r="A172" t="str">
            <v>Explosives</v>
          </cell>
        </row>
        <row r="173">
          <cell r="B173" t="str">
            <v>1,3 - DNB</v>
          </cell>
          <cell r="C173" t="str">
            <v>99-65-0</v>
          </cell>
          <cell r="E173">
            <v>2</v>
          </cell>
          <cell r="H173" t="str">
            <v>In</v>
          </cell>
          <cell r="I173" t="str">
            <v>Or</v>
          </cell>
          <cell r="K173" t="str">
            <v>D</v>
          </cell>
        </row>
        <row r="174">
          <cell r="B174" t="str">
            <v>2,4 - DNT</v>
          </cell>
          <cell r="C174" t="str">
            <v>121-14-2</v>
          </cell>
          <cell r="E174">
            <v>50</v>
          </cell>
          <cell r="H174" t="str">
            <v>In</v>
          </cell>
          <cell r="I174" t="str">
            <v>Or</v>
          </cell>
          <cell r="K174" t="str">
            <v>see mixture below</v>
          </cell>
        </row>
        <row r="175">
          <cell r="B175" t="str">
            <v>2,6 - DNT</v>
          </cell>
          <cell r="C175" t="str">
            <v>606-20-2</v>
          </cell>
          <cell r="E175">
            <v>25</v>
          </cell>
          <cell r="H175" t="str">
            <v>In</v>
          </cell>
          <cell r="I175" t="str">
            <v>Or</v>
          </cell>
          <cell r="K175" t="str">
            <v>see mixture below</v>
          </cell>
        </row>
        <row r="176">
          <cell r="B176" t="str">
            <v>2,4- AND 2,6 DNT MIXTURE</v>
          </cell>
          <cell r="E176">
            <v>12</v>
          </cell>
          <cell r="K176" t="str">
            <v>B2</v>
          </cell>
          <cell r="O176" t="str">
            <v>Or</v>
          </cell>
        </row>
        <row r="177">
          <cell r="B177" t="str">
            <v>HMX</v>
          </cell>
          <cell r="C177" t="str">
            <v>2691-41-0</v>
          </cell>
          <cell r="E177">
            <v>1360</v>
          </cell>
          <cell r="H177" t="str">
            <v>In</v>
          </cell>
          <cell r="I177" t="str">
            <v>Or</v>
          </cell>
          <cell r="K177" t="str">
            <v>D</v>
          </cell>
        </row>
        <row r="178">
          <cell r="B178" t="str">
            <v>RDX</v>
          </cell>
          <cell r="C178" t="str">
            <v>121-82-4</v>
          </cell>
          <cell r="E178">
            <v>35</v>
          </cell>
          <cell r="H178" t="str">
            <v>In</v>
          </cell>
          <cell r="I178" t="str">
            <v>De</v>
          </cell>
          <cell r="K178" t="str">
            <v>C</v>
          </cell>
          <cell r="N178" t="str">
            <v>In</v>
          </cell>
          <cell r="O178" t="str">
            <v>De</v>
          </cell>
        </row>
        <row r="179">
          <cell r="B179" t="str">
            <v>1,3,5 - TNB</v>
          </cell>
          <cell r="C179" t="str">
            <v>99-35-4</v>
          </cell>
          <cell r="E179">
            <v>610</v>
          </cell>
          <cell r="H179" t="str">
            <v>In</v>
          </cell>
          <cell r="I179" t="str">
            <v>Or</v>
          </cell>
          <cell r="K179" t="str">
            <v>NA</v>
          </cell>
        </row>
        <row r="180">
          <cell r="B180" t="str">
            <v>2,4,6 - TNT</v>
          </cell>
          <cell r="C180" t="str">
            <v>118-96-7</v>
          </cell>
          <cell r="E180">
            <v>10</v>
          </cell>
          <cell r="H180" t="str">
            <v>In</v>
          </cell>
          <cell r="I180" t="str">
            <v>Or</v>
          </cell>
          <cell r="K180" t="str">
            <v>C</v>
          </cell>
          <cell r="N180" t="str">
            <v>In</v>
          </cell>
          <cell r="O180" t="str">
            <v>Or</v>
          </cell>
        </row>
        <row r="182">
          <cell r="A182" t="str">
            <v>VOC</v>
          </cell>
          <cell r="B182" t="str">
            <v>"y"  indicates that contaminant is considered volative.</v>
          </cell>
        </row>
        <row r="183">
          <cell r="B183" t="str">
            <v>Missing Pathway: highlight indicates a potentially important pathway for which data is missing</v>
          </cell>
        </row>
        <row r="185">
          <cell r="B185" t="str">
            <v>ADREN - adrenal; BONE; CV/BLD - cardiovascular/blood system; CNS/PNS - central/peripheral nervous system; EYE;  IMMUN - immune system; KIDN - kidney; LIV/GI - liver/gastrointestinal system;</v>
          </cell>
        </row>
        <row r="186">
          <cell r="B186" t="str">
            <v xml:space="preserve">PROST - prostrate; REPRO - reproductive system (incl. teratogenic/developmental effects); RESP - respiratory system; SKIN - skin irritation or other effects; SPLEEN; THYROID; </v>
          </cell>
        </row>
        <row r="187">
          <cell r="B187" t="str">
            <v>WHOLE BODY - increased mortality, decreased growth rate, etc.</v>
          </cell>
        </row>
        <row r="188">
          <cell r="B188" t="str">
            <v>Cancer Class 1986:</v>
          </cell>
        </row>
        <row r="189">
          <cell r="B189" t="str">
            <v>Class A - Known human carcinogen</v>
          </cell>
        </row>
        <row r="190">
          <cell r="B190" t="str">
            <v>Class B - Probable human carcinogen (B1 - limited evidence in humans; B2 - inadequate evidence in humans but adequate in animals)</v>
          </cell>
        </row>
        <row r="191">
          <cell r="B191" t="str">
            <v>Class C - Possible human carcinogen</v>
          </cell>
        </row>
        <row r="192">
          <cell r="B192" t="str">
            <v>Group D - Not Classifiable</v>
          </cell>
        </row>
        <row r="193">
          <cell r="B193" t="str">
            <v>NA - No EPA Classification Available.</v>
          </cell>
        </row>
        <row r="194">
          <cell r="B194" t="str">
            <v>Cancer Class 2005:</v>
          </cell>
        </row>
        <row r="195">
          <cell r="B195" t="str">
            <v>Carcinogenic - Carcinogenic to Humans</v>
          </cell>
        </row>
        <row r="196">
          <cell r="B196" t="str">
            <v>Likely - Likely to be Carcinogenic to Humans</v>
          </cell>
        </row>
        <row r="197">
          <cell r="B197" t="str">
            <v>Suggestive - Suggestive Evidence of Carcinogenic Potential</v>
          </cell>
        </row>
        <row r="198">
          <cell r="B198" t="str">
            <v>Inadequate - Inadequate Information to Assess Carcinogenic Potential</v>
          </cell>
        </row>
        <row r="199">
          <cell r="B199" t="str">
            <v>Not Likely - Not Likely to be Carcinogenic to Humans</v>
          </cell>
        </row>
      </sheetData>
      <sheetData sheetId="3"/>
      <sheetData sheetId="4">
        <row r="188">
          <cell r="A188" t="str">
            <v>(2)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Chemical Info"/>
      <sheetName val="Residential Summary"/>
      <sheetName val="Residential Risk Estimation"/>
      <sheetName val="BaP equiv.  calculation"/>
      <sheetName val="TCDD equiv. calculation"/>
    </sheetNames>
    <sheetDataSet>
      <sheetData sheetId="0"/>
      <sheetData sheetId="1"/>
      <sheetData sheetId="2">
        <row r="14">
          <cell r="F14">
            <v>0.2</v>
          </cell>
        </row>
        <row r="15">
          <cell r="F15">
            <v>0.2</v>
          </cell>
        </row>
        <row r="16">
          <cell r="F16">
            <v>0.2</v>
          </cell>
        </row>
        <row r="17">
          <cell r="F17">
            <v>1</v>
          </cell>
        </row>
        <row r="18">
          <cell r="F18">
            <v>0.2</v>
          </cell>
        </row>
        <row r="19">
          <cell r="F19">
            <v>0.2</v>
          </cell>
        </row>
        <row r="20">
          <cell r="F20">
            <v>0.2</v>
          </cell>
        </row>
        <row r="21">
          <cell r="F21">
            <v>0.2</v>
          </cell>
        </row>
        <row r="22">
          <cell r="F22">
            <v>0.2</v>
          </cell>
        </row>
        <row r="23">
          <cell r="F23">
            <v>0.2</v>
          </cell>
        </row>
        <row r="24">
          <cell r="F24">
            <v>1</v>
          </cell>
        </row>
        <row r="25">
          <cell r="F25">
            <v>0.2</v>
          </cell>
        </row>
        <row r="26">
          <cell r="F26">
            <v>1</v>
          </cell>
        </row>
        <row r="27">
          <cell r="F27">
            <v>1</v>
          </cell>
        </row>
        <row r="28">
          <cell r="F28">
            <v>0.2</v>
          </cell>
        </row>
        <row r="29">
          <cell r="F29">
            <v>1</v>
          </cell>
        </row>
        <row r="30">
          <cell r="F30">
            <v>0.2</v>
          </cell>
        </row>
        <row r="31">
          <cell r="F31">
            <v>0.2</v>
          </cell>
        </row>
        <row r="32">
          <cell r="F32">
            <v>0.2</v>
          </cell>
        </row>
        <row r="33">
          <cell r="F33">
            <v>0.2</v>
          </cell>
        </row>
        <row r="34">
          <cell r="F34">
            <v>0.2</v>
          </cell>
        </row>
        <row r="35">
          <cell r="F35">
            <v>0.2</v>
          </cell>
        </row>
        <row r="36">
          <cell r="F36">
            <v>0.2</v>
          </cell>
        </row>
        <row r="37">
          <cell r="F37">
            <v>0.2</v>
          </cell>
        </row>
        <row r="38">
          <cell r="F38">
            <v>0.2</v>
          </cell>
        </row>
        <row r="39">
          <cell r="F39">
            <v>0.2</v>
          </cell>
        </row>
        <row r="40">
          <cell r="F40">
            <v>0.2</v>
          </cell>
        </row>
        <row r="41">
          <cell r="F41">
            <v>0.2</v>
          </cell>
        </row>
        <row r="42">
          <cell r="F42">
            <v>0.2</v>
          </cell>
        </row>
        <row r="44">
          <cell r="F44">
            <v>0.2</v>
          </cell>
        </row>
        <row r="45">
          <cell r="F45">
            <v>0.2</v>
          </cell>
        </row>
        <row r="47">
          <cell r="F47">
            <v>0.2</v>
          </cell>
        </row>
        <row r="48">
          <cell r="F48">
            <v>0.2</v>
          </cell>
        </row>
        <row r="49">
          <cell r="F49">
            <v>0.2</v>
          </cell>
        </row>
        <row r="50">
          <cell r="F50">
            <v>0.2</v>
          </cell>
        </row>
        <row r="51">
          <cell r="F51">
            <v>0.2</v>
          </cell>
        </row>
        <row r="52">
          <cell r="F52">
            <v>0.2</v>
          </cell>
        </row>
        <row r="53">
          <cell r="F53">
            <v>0.2</v>
          </cell>
        </row>
        <row r="54">
          <cell r="F54">
            <v>0.2</v>
          </cell>
        </row>
        <row r="55">
          <cell r="F55">
            <v>0.2</v>
          </cell>
        </row>
        <row r="56">
          <cell r="F56">
            <v>0.01</v>
          </cell>
        </row>
        <row r="57">
          <cell r="F57">
            <v>0.2</v>
          </cell>
        </row>
        <row r="58">
          <cell r="F58">
            <v>1</v>
          </cell>
        </row>
        <row r="59">
          <cell r="F59">
            <v>0.2</v>
          </cell>
        </row>
        <row r="60">
          <cell r="F60">
            <v>0.01</v>
          </cell>
        </row>
        <row r="61">
          <cell r="F61">
            <v>0.2</v>
          </cell>
        </row>
        <row r="62">
          <cell r="F62">
            <v>0.2</v>
          </cell>
        </row>
        <row r="63">
          <cell r="F63">
            <v>0.06</v>
          </cell>
        </row>
        <row r="64">
          <cell r="F64">
            <v>0.2</v>
          </cell>
        </row>
        <row r="65">
          <cell r="F65">
            <v>0.2</v>
          </cell>
        </row>
        <row r="66">
          <cell r="F66">
            <v>0.2</v>
          </cell>
        </row>
        <row r="67">
          <cell r="F67">
            <v>0.2</v>
          </cell>
        </row>
        <row r="68">
          <cell r="F68">
            <v>0.2</v>
          </cell>
        </row>
        <row r="69">
          <cell r="F69">
            <v>0.04</v>
          </cell>
        </row>
        <row r="70">
          <cell r="F70">
            <v>0.14000000000000001</v>
          </cell>
        </row>
        <row r="71">
          <cell r="F71">
            <v>0.14000000000000001</v>
          </cell>
        </row>
        <row r="72">
          <cell r="F72">
            <v>1</v>
          </cell>
        </row>
        <row r="73">
          <cell r="F73">
            <v>0.2</v>
          </cell>
        </row>
        <row r="74">
          <cell r="F74">
            <v>0.2</v>
          </cell>
        </row>
        <row r="75">
          <cell r="F75">
            <v>0.2</v>
          </cell>
        </row>
        <row r="76">
          <cell r="F76">
            <v>0.2</v>
          </cell>
        </row>
        <row r="77">
          <cell r="F77">
            <v>0.2</v>
          </cell>
        </row>
        <row r="79">
          <cell r="F79">
            <v>0.2</v>
          </cell>
        </row>
        <row r="80">
          <cell r="F80">
            <v>0.2</v>
          </cell>
        </row>
        <row r="81">
          <cell r="F81">
            <v>0.2</v>
          </cell>
        </row>
        <row r="82">
          <cell r="F82">
            <v>0.2</v>
          </cell>
        </row>
        <row r="83">
          <cell r="F83">
            <v>0.2</v>
          </cell>
        </row>
        <row r="86">
          <cell r="F86">
            <v>0.2</v>
          </cell>
        </row>
        <row r="87">
          <cell r="F87">
            <v>0.2</v>
          </cell>
        </row>
        <row r="88">
          <cell r="F88">
            <v>0.2</v>
          </cell>
        </row>
        <row r="89">
          <cell r="F89">
            <v>0.2</v>
          </cell>
        </row>
        <row r="90">
          <cell r="F90">
            <v>0.2</v>
          </cell>
        </row>
        <row r="91">
          <cell r="F91">
            <v>0.2</v>
          </cell>
        </row>
        <row r="93">
          <cell r="F93">
            <v>0.2</v>
          </cell>
        </row>
        <row r="94">
          <cell r="F94">
            <v>0.2</v>
          </cell>
        </row>
        <row r="98">
          <cell r="F98">
            <v>0.2</v>
          </cell>
        </row>
        <row r="99">
          <cell r="F99">
            <v>0.2</v>
          </cell>
        </row>
        <row r="100">
          <cell r="F100">
            <v>0.2</v>
          </cell>
        </row>
        <row r="102">
          <cell r="F102">
            <v>0.2</v>
          </cell>
        </row>
        <row r="103">
          <cell r="F103">
            <v>0.2</v>
          </cell>
        </row>
        <row r="104">
          <cell r="F104">
            <v>0.2</v>
          </cell>
        </row>
        <row r="105">
          <cell r="F105">
            <v>0.01</v>
          </cell>
        </row>
        <row r="107">
          <cell r="F107">
            <v>0.2</v>
          </cell>
        </row>
        <row r="108">
          <cell r="F108">
            <v>0.2</v>
          </cell>
        </row>
        <row r="109">
          <cell r="F109">
            <v>0.2</v>
          </cell>
        </row>
        <row r="110">
          <cell r="F110">
            <v>0.2</v>
          </cell>
        </row>
        <row r="111">
          <cell r="F111">
            <v>5.0000000000000001E-3</v>
          </cell>
        </row>
        <row r="112">
          <cell r="F112">
            <v>0.2</v>
          </cell>
        </row>
        <row r="114">
          <cell r="F114">
            <v>0.2</v>
          </cell>
        </row>
        <row r="115">
          <cell r="F115">
            <v>0.2</v>
          </cell>
        </row>
        <row r="116">
          <cell r="F116">
            <v>0.2</v>
          </cell>
        </row>
        <row r="117">
          <cell r="F117">
            <v>0.2</v>
          </cell>
        </row>
        <row r="118">
          <cell r="F118">
            <v>0.2</v>
          </cell>
        </row>
        <row r="119">
          <cell r="F119">
            <v>0.2</v>
          </cell>
        </row>
        <row r="122">
          <cell r="F122">
            <v>0.02</v>
          </cell>
        </row>
        <row r="123">
          <cell r="F123">
            <v>0.2</v>
          </cell>
        </row>
        <row r="124">
          <cell r="F124">
            <v>0.2</v>
          </cell>
        </row>
        <row r="125">
          <cell r="F125">
            <v>0.2</v>
          </cell>
        </row>
        <row r="126">
          <cell r="F126">
            <v>1</v>
          </cell>
        </row>
        <row r="127">
          <cell r="F127">
            <v>0.2</v>
          </cell>
        </row>
        <row r="128">
          <cell r="F128">
            <v>0.2</v>
          </cell>
        </row>
        <row r="131">
          <cell r="F131">
            <v>0.2</v>
          </cell>
        </row>
        <row r="132">
          <cell r="F132">
            <v>0.2</v>
          </cell>
        </row>
        <row r="134">
          <cell r="F134">
            <v>0.2</v>
          </cell>
        </row>
        <row r="135">
          <cell r="F135">
            <v>0.2</v>
          </cell>
        </row>
        <row r="136">
          <cell r="F136">
            <v>0.2</v>
          </cell>
        </row>
        <row r="138">
          <cell r="F138">
            <v>0.2</v>
          </cell>
        </row>
        <row r="141">
          <cell r="F141">
            <v>0.2</v>
          </cell>
        </row>
        <row r="143">
          <cell r="F143">
            <v>0.2</v>
          </cell>
        </row>
        <row r="145">
          <cell r="F145">
            <v>0.2</v>
          </cell>
        </row>
        <row r="146">
          <cell r="F146">
            <v>0.2</v>
          </cell>
        </row>
        <row r="149">
          <cell r="F149">
            <v>0.2</v>
          </cell>
        </row>
        <row r="150">
          <cell r="F150">
            <v>0.2</v>
          </cell>
        </row>
        <row r="151">
          <cell r="F151">
            <v>0.2</v>
          </cell>
        </row>
        <row r="152">
          <cell r="F152">
            <v>0.2</v>
          </cell>
        </row>
        <row r="153">
          <cell r="F153">
            <v>0.1</v>
          </cell>
        </row>
        <row r="154">
          <cell r="F154">
            <v>0.2</v>
          </cell>
        </row>
        <row r="155">
          <cell r="F155">
            <v>0.2</v>
          </cell>
        </row>
        <row r="156">
          <cell r="F156">
            <v>0.03</v>
          </cell>
        </row>
        <row r="157">
          <cell r="F157">
            <v>0.2</v>
          </cell>
        </row>
        <row r="160">
          <cell r="F160">
            <v>0.2</v>
          </cell>
        </row>
        <row r="162">
          <cell r="F162">
            <v>0.2</v>
          </cell>
        </row>
        <row r="163">
          <cell r="F163">
            <v>0.2</v>
          </cell>
        </row>
        <row r="164">
          <cell r="F164">
            <v>0.2</v>
          </cell>
        </row>
        <row r="165">
          <cell r="F165">
            <v>0.2</v>
          </cell>
        </row>
        <row r="166">
          <cell r="F166">
            <v>0.2</v>
          </cell>
        </row>
        <row r="167">
          <cell r="F167">
            <v>0.2</v>
          </cell>
        </row>
        <row r="169">
          <cell r="F169">
            <v>0.2</v>
          </cell>
        </row>
        <row r="174">
          <cell r="F174">
            <v>0.2</v>
          </cell>
        </row>
        <row r="175">
          <cell r="F175">
            <v>0.2</v>
          </cell>
        </row>
        <row r="176">
          <cell r="F176">
            <v>0.2</v>
          </cell>
        </row>
        <row r="178">
          <cell r="F178">
            <v>0.2</v>
          </cell>
        </row>
        <row r="179">
          <cell r="F179">
            <v>0.2</v>
          </cell>
        </row>
        <row r="180">
          <cell r="F180">
            <v>0.2</v>
          </cell>
        </row>
        <row r="181">
          <cell r="F181">
            <v>0.2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75" workbookViewId="0">
      <selection activeCell="B9" sqref="B9"/>
    </sheetView>
  </sheetViews>
  <sheetFormatPr defaultRowHeight="15" x14ac:dyDescent="0.2"/>
  <cols>
    <col min="1" max="1" width="21.85546875" style="591" customWidth="1"/>
    <col min="2" max="16384" width="9.140625" style="591"/>
  </cols>
  <sheetData>
    <row r="1" spans="1:2" ht="18" x14ac:dyDescent="0.25">
      <c r="A1" s="590" t="s">
        <v>1111</v>
      </c>
    </row>
    <row r="2" spans="1:2" ht="15.75" x14ac:dyDescent="0.25">
      <c r="A2" s="592"/>
    </row>
    <row r="3" spans="1:2" x14ac:dyDescent="0.2">
      <c r="A3" s="593" t="s">
        <v>1112</v>
      </c>
    </row>
    <row r="4" spans="1:2" x14ac:dyDescent="0.2">
      <c r="A4" s="591" t="s">
        <v>1113</v>
      </c>
    </row>
    <row r="5" spans="1:2" x14ac:dyDescent="0.2">
      <c r="A5" s="591" t="s">
        <v>1114</v>
      </c>
    </row>
    <row r="8" spans="1:2" ht="15.75" x14ac:dyDescent="0.25">
      <c r="A8" s="594" t="s">
        <v>1115</v>
      </c>
    </row>
    <row r="9" spans="1:2" ht="15.75" x14ac:dyDescent="0.25">
      <c r="A9" s="595">
        <v>40036</v>
      </c>
      <c r="B9" s="592" t="s">
        <v>1140</v>
      </c>
    </row>
    <row r="10" spans="1:2" ht="15.75" x14ac:dyDescent="0.25">
      <c r="A10" s="595">
        <v>39986</v>
      </c>
      <c r="B10" s="592" t="s">
        <v>1034</v>
      </c>
    </row>
    <row r="11" spans="1:2" ht="15.75" x14ac:dyDescent="0.25">
      <c r="A11" s="595">
        <v>39792</v>
      </c>
      <c r="B11" s="592" t="s">
        <v>1146</v>
      </c>
    </row>
    <row r="12" spans="1:2" ht="15.75" x14ac:dyDescent="0.25">
      <c r="A12" s="595"/>
      <c r="B12" s="591" t="s">
        <v>276</v>
      </c>
    </row>
    <row r="13" spans="1:2" ht="15.75" x14ac:dyDescent="0.25">
      <c r="A13" s="594"/>
      <c r="B13" s="592" t="s">
        <v>1141</v>
      </c>
    </row>
    <row r="14" spans="1:2" ht="15.75" x14ac:dyDescent="0.25">
      <c r="A14" s="595">
        <v>39209</v>
      </c>
      <c r="B14" s="592" t="s">
        <v>14</v>
      </c>
    </row>
    <row r="15" spans="1:2" ht="15.75" x14ac:dyDescent="0.25">
      <c r="A15" s="595"/>
      <c r="B15" s="592" t="s">
        <v>22</v>
      </c>
    </row>
    <row r="16" spans="1:2" ht="15.75" x14ac:dyDescent="0.25">
      <c r="A16" s="595">
        <v>38960</v>
      </c>
      <c r="B16" s="592" t="s">
        <v>812</v>
      </c>
    </row>
    <row r="17" spans="1:13" ht="15.75" x14ac:dyDescent="0.25">
      <c r="A17" s="594"/>
      <c r="B17" s="591" t="s">
        <v>813</v>
      </c>
    </row>
    <row r="18" spans="1:13" ht="15.75" x14ac:dyDescent="0.25">
      <c r="A18" s="594"/>
      <c r="B18" s="591" t="s">
        <v>814</v>
      </c>
    </row>
    <row r="19" spans="1:13" ht="15.75" x14ac:dyDescent="0.25">
      <c r="A19" s="595">
        <v>38727</v>
      </c>
      <c r="B19" s="592" t="s">
        <v>1116</v>
      </c>
    </row>
    <row r="20" spans="1:13" ht="15.75" x14ac:dyDescent="0.25">
      <c r="A20" s="596"/>
      <c r="B20" s="592" t="s">
        <v>1117</v>
      </c>
    </row>
    <row r="21" spans="1:13" ht="15.75" x14ac:dyDescent="0.25">
      <c r="A21" s="596"/>
      <c r="B21" s="592" t="s">
        <v>179</v>
      </c>
    </row>
    <row r="22" spans="1:13" ht="15.75" x14ac:dyDescent="0.25">
      <c r="A22" s="597" t="s">
        <v>1118</v>
      </c>
      <c r="B22" s="592" t="s">
        <v>1119</v>
      </c>
    </row>
    <row r="23" spans="1:13" ht="15.75" x14ac:dyDescent="0.25">
      <c r="A23" s="597"/>
      <c r="B23" s="591" t="s">
        <v>1120</v>
      </c>
    </row>
    <row r="24" spans="1:13" ht="15.75" x14ac:dyDescent="0.25">
      <c r="A24" s="598"/>
      <c r="C24" s="592" t="s">
        <v>1121</v>
      </c>
    </row>
    <row r="25" spans="1:13" ht="15.75" x14ac:dyDescent="0.25">
      <c r="A25" s="598"/>
      <c r="C25" s="592" t="s">
        <v>422</v>
      </c>
    </row>
    <row r="26" spans="1:13" ht="15.75" x14ac:dyDescent="0.25">
      <c r="A26" s="598"/>
      <c r="C26" s="592" t="s">
        <v>423</v>
      </c>
    </row>
    <row r="27" spans="1:13" ht="45" customHeight="1" x14ac:dyDescent="0.2">
      <c r="A27" s="598"/>
      <c r="B27" s="637" t="s">
        <v>1122</v>
      </c>
      <c r="C27" s="638"/>
      <c r="D27" s="638"/>
      <c r="E27" s="638"/>
      <c r="F27" s="638"/>
      <c r="G27" s="638"/>
      <c r="H27" s="638"/>
      <c r="I27" s="638"/>
    </row>
    <row r="28" spans="1:13" ht="15.75" x14ac:dyDescent="0.25">
      <c r="C28" s="592" t="s">
        <v>1123</v>
      </c>
    </row>
    <row r="29" spans="1:13" ht="15.75" x14ac:dyDescent="0.25">
      <c r="B29" s="592" t="s">
        <v>1124</v>
      </c>
      <c r="C29" s="592"/>
    </row>
    <row r="30" spans="1:13" ht="120.75" customHeight="1" x14ac:dyDescent="0.2">
      <c r="B30" s="639" t="s">
        <v>1125</v>
      </c>
      <c r="C30" s="640"/>
      <c r="D30" s="640"/>
      <c r="E30" s="640"/>
      <c r="F30" s="640"/>
      <c r="G30" s="640"/>
      <c r="H30" s="640"/>
      <c r="I30" s="638"/>
      <c r="J30" s="638"/>
      <c r="K30" s="638"/>
      <c r="L30" s="638"/>
      <c r="M30" s="638"/>
    </row>
    <row r="31" spans="1:13" ht="15.75" x14ac:dyDescent="0.25">
      <c r="C31" s="599" t="s">
        <v>1126</v>
      </c>
      <c r="D31" s="591" t="s">
        <v>1127</v>
      </c>
    </row>
    <row r="32" spans="1:13" x14ac:dyDescent="0.2">
      <c r="D32" s="591" t="s">
        <v>1128</v>
      </c>
    </row>
    <row r="33" spans="4:4" x14ac:dyDescent="0.2">
      <c r="D33" s="591" t="s">
        <v>1129</v>
      </c>
    </row>
  </sheetData>
  <mergeCells count="2">
    <mergeCell ref="B27:I27"/>
    <mergeCell ref="B30:M30"/>
  </mergeCells>
  <phoneticPr fontId="5" type="noConversion"/>
  <pageMargins left="0.5" right="0.5" top="0.75" bottom="0.75" header="0.5" footer="0.5"/>
  <pageSetup scale="92" fitToHeight="100" orientation="landscape" r:id="rId1"/>
  <headerFooter alignWithMargins="0">
    <oddFooter>&amp;LRisk-Based Site Evaluation Guidance for the Soil - Human Health Pathway (&amp;F)&amp;R&amp;A 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2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83" sqref="G183"/>
    </sheetView>
  </sheetViews>
  <sheetFormatPr defaultRowHeight="12.75" x14ac:dyDescent="0.2"/>
  <cols>
    <col min="1" max="1" width="3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2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7109375" style="85" customWidth="1"/>
    <col min="10" max="17" width="7.7109375" customWidth="1"/>
    <col min="18" max="18" width="8.7109375" customWidth="1"/>
    <col min="19" max="25" width="7.7109375" customWidth="1"/>
    <col min="26" max="26" width="10.7109375" customWidth="1"/>
    <col min="27" max="28" width="3.7109375" style="85" customWidth="1"/>
    <col min="29" max="29" width="3.7109375" customWidth="1"/>
  </cols>
  <sheetData>
    <row r="1" spans="1:29" ht="15.75" x14ac:dyDescent="0.25">
      <c r="A1" s="295" t="str">
        <f>'Short-term Worker Summary'!A1</f>
        <v>Refer to the Risk-Based Guidance for the Soil - Human Health Pathway Technical Support Document</v>
      </c>
    </row>
    <row r="2" spans="1:29" ht="15.75" x14ac:dyDescent="0.25">
      <c r="A2" s="295" t="str">
        <f>'Short-term Worker Summary'!A2</f>
        <v>for guidance in applying Soil Reference Values.</v>
      </c>
    </row>
    <row r="3" spans="1:29" x14ac:dyDescent="0.2">
      <c r="A3" s="296" t="str">
        <f>'Short-term Worker Summary'!A3</f>
        <v>NOTE:Based on LIMITED multiple pathway exposure scenario (i.e., incidential soil/dust ingestion, dermal contact and inhalation of outdoor dust and vapors).  If</v>
      </c>
      <c r="B3" s="296"/>
    </row>
    <row r="4" spans="1:29" x14ac:dyDescent="0.2">
      <c r="A4" s="296" t="str">
        <f>'Short-term Worker Summary'!A4</f>
        <v>multiple contaminants are present cumulative risk MUST be evaluated.  Concerns regarding ecological receptors, vapor migration,  and ground or surface water</v>
      </c>
      <c r="B4" s="296"/>
    </row>
    <row r="5" spans="1:29" x14ac:dyDescent="0.2">
      <c r="A5" s="296" t="str">
        <f>'Short-term Worker Summary'!A5</f>
        <v>impacts must be evaluated by other methods.</v>
      </c>
      <c r="B5" s="296"/>
    </row>
    <row r="7" spans="1:29" x14ac:dyDescent="0.2">
      <c r="A7" s="22" t="str">
        <f>'Short-term Worker Summary'!A8</f>
        <v>Pathways: Or = oral; De= Dermal; In = Inhalation; ? = not known.</v>
      </c>
    </row>
    <row r="8" spans="1:29" ht="12.75" customHeight="1" x14ac:dyDescent="0.25">
      <c r="A8" s="299"/>
      <c r="B8" s="298"/>
    </row>
    <row r="9" spans="1:29" ht="16.5" thickBot="1" x14ac:dyDescent="0.3">
      <c r="A9" s="298" t="s">
        <v>816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6"/>
      <c r="AB9" s="16"/>
    </row>
    <row r="10" spans="1:29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26"/>
      <c r="L10" s="167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60" t="s">
        <v>204</v>
      </c>
      <c r="AB10" s="152" t="s">
        <v>1340</v>
      </c>
      <c r="AC10" s="152"/>
    </row>
    <row r="11" spans="1:29" s="2" customFormat="1" ht="95.1" customHeight="1" thickBot="1" x14ac:dyDescent="0.25">
      <c r="A11" s="142" t="s">
        <v>1341</v>
      </c>
      <c r="B11" s="142"/>
      <c r="C11" s="303" t="s">
        <v>1299</v>
      </c>
      <c r="D11" s="161" t="s">
        <v>1287</v>
      </c>
      <c r="E11" s="162" t="s">
        <v>291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1394</v>
      </c>
      <c r="L11" s="17" t="s">
        <v>195</v>
      </c>
      <c r="M11" s="17" t="s">
        <v>1390</v>
      </c>
      <c r="N11" s="17" t="s">
        <v>1304</v>
      </c>
      <c r="O11" s="17" t="s">
        <v>1305</v>
      </c>
      <c r="P11" s="17" t="s">
        <v>1183</v>
      </c>
      <c r="Q11" s="17" t="s">
        <v>232</v>
      </c>
      <c r="R11" s="17" t="s">
        <v>1306</v>
      </c>
      <c r="S11" s="17" t="s">
        <v>1372</v>
      </c>
      <c r="T11" s="17" t="s">
        <v>1307</v>
      </c>
      <c r="U11" s="17" t="s">
        <v>685</v>
      </c>
      <c r="V11" s="17" t="s">
        <v>186</v>
      </c>
      <c r="W11" s="17" t="s">
        <v>1272</v>
      </c>
      <c r="X11" s="17" t="s">
        <v>1308</v>
      </c>
      <c r="Y11" s="166" t="s">
        <v>192</v>
      </c>
      <c r="Z11" s="51" t="s">
        <v>1309</v>
      </c>
      <c r="AA11" s="168" t="s">
        <v>1310</v>
      </c>
      <c r="AB11" s="148" t="s">
        <v>1347</v>
      </c>
      <c r="AC11" s="148" t="s">
        <v>1348</v>
      </c>
    </row>
    <row r="12" spans="1:29" x14ac:dyDescent="0.2">
      <c r="A12" s="304" t="str">
        <f>'Short-term Worker Summary'!A14</f>
        <v>Inorganics:</v>
      </c>
      <c r="C12" s="305"/>
      <c r="D12" s="119"/>
      <c r="E12" s="44"/>
      <c r="F12" s="114"/>
      <c r="G12" s="48"/>
      <c r="H12" s="48"/>
      <c r="J12" s="18"/>
      <c r="K12" s="29"/>
      <c r="L12" s="29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53"/>
      <c r="AA12" s="131"/>
      <c r="AB12" s="131"/>
    </row>
    <row r="13" spans="1:29" x14ac:dyDescent="0.2">
      <c r="A13" s="304">
        <f>'Short-term Worker Summary'!A15</f>
        <v>0</v>
      </c>
      <c r="B13" s="22" t="str">
        <f>'Short-term Worker Summary'!B15</f>
        <v>Aluminum</v>
      </c>
      <c r="C13" s="22" t="str">
        <f>'Short-term Worker Summary'!C15</f>
        <v>7429-90-5</v>
      </c>
      <c r="D13" s="123"/>
      <c r="E13" s="223">
        <f>'Short-term Worker Summary'!E15</f>
        <v>100000</v>
      </c>
      <c r="F13" s="79"/>
      <c r="G13" s="48">
        <f>(F13/E13)*'Short-term Worker Summary'!F15</f>
        <v>0</v>
      </c>
      <c r="H13" s="120" t="s">
        <v>1363</v>
      </c>
      <c r="I13" s="120" t="str">
        <f>'Short-term Worker Summary'!I15</f>
        <v>Or</v>
      </c>
      <c r="J13" s="18"/>
      <c r="K13" s="29"/>
      <c r="L13" s="29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>
        <f>G13</f>
        <v>0</v>
      </c>
      <c r="Z13" s="53" t="s">
        <v>1357</v>
      </c>
      <c r="AA13" s="224" t="str">
        <f>'Short-term Worker Summary'!K15</f>
        <v>NA</v>
      </c>
      <c r="AB13" s="233"/>
      <c r="AC13" s="233"/>
    </row>
    <row r="14" spans="1:29" x14ac:dyDescent="0.2">
      <c r="A14" s="304">
        <f>'Short-term Worker Summary'!A16</f>
        <v>0</v>
      </c>
      <c r="B14" s="22" t="str">
        <f>'Short-term Worker Summary'!B16</f>
        <v>Antimony</v>
      </c>
      <c r="C14" s="22" t="str">
        <f>'Short-term Worker Summary'!C16</f>
        <v>7440-36-0</v>
      </c>
      <c r="D14" s="123"/>
      <c r="E14" s="223">
        <f>'Short-term Worker Summary'!E16</f>
        <v>60</v>
      </c>
      <c r="F14" s="79"/>
      <c r="G14" s="48">
        <f>(F14/E14)*'Short-term Worker Summary'!F16</f>
        <v>0</v>
      </c>
      <c r="H14" s="120"/>
      <c r="I14" s="120" t="str">
        <f>'Short-term Worker Summary'!I16</f>
        <v>Or</v>
      </c>
      <c r="J14" s="10"/>
      <c r="K14" s="11"/>
      <c r="L14" s="11">
        <f>G14</f>
        <v>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53" t="s">
        <v>1357</v>
      </c>
      <c r="AA14" s="224" t="str">
        <f>'Short-term Worker Summary'!K16</f>
        <v>NA</v>
      </c>
      <c r="AB14" s="233"/>
      <c r="AC14" s="233"/>
    </row>
    <row r="15" spans="1:29" x14ac:dyDescent="0.2">
      <c r="A15" s="304">
        <f>'Short-term Worker Summary'!A17</f>
        <v>0</v>
      </c>
      <c r="B15" s="22" t="str">
        <f>'Short-term Worker Summary'!B17</f>
        <v>Arsenic</v>
      </c>
      <c r="C15" s="22" t="str">
        <f>'Short-term Worker Summary'!C17</f>
        <v>7440-38-2</v>
      </c>
      <c r="D15" s="123"/>
      <c r="E15" s="223">
        <f>'Short-term Worker Summary'!E17</f>
        <v>70</v>
      </c>
      <c r="F15" s="79"/>
      <c r="G15" s="48">
        <f>(F15/E15)*'Short-term Worker Summary'!F17</f>
        <v>0</v>
      </c>
      <c r="H15" s="120" t="str">
        <f>'Short-term Worker Summary'!H17</f>
        <v>In</v>
      </c>
      <c r="I15" s="120" t="str">
        <f>'Short-term Worker Summary'!I17</f>
        <v>Or</v>
      </c>
      <c r="J15" s="10"/>
      <c r="K15" s="11"/>
      <c r="L15" s="11"/>
      <c r="M15" s="9"/>
      <c r="N15" s="9"/>
      <c r="O15" s="9"/>
      <c r="P15" s="9"/>
      <c r="Q15" s="9"/>
      <c r="R15" s="9"/>
      <c r="S15" s="9"/>
      <c r="T15" s="9"/>
      <c r="U15" s="9"/>
      <c r="V15" s="9">
        <f>G15</f>
        <v>0</v>
      </c>
      <c r="W15" s="9"/>
      <c r="X15" s="9"/>
      <c r="Y15" s="9"/>
      <c r="Z15" s="53">
        <f>(F15/E15)*'Short-term Worker Summary'!L17</f>
        <v>0</v>
      </c>
      <c r="AA15" s="224" t="str">
        <f>'Short-term Worker Summary'!K17</f>
        <v>A</v>
      </c>
      <c r="AB15" s="233"/>
      <c r="AC15" s="233" t="str">
        <f>'Short-term Worker Summary'!O17</f>
        <v>Or</v>
      </c>
    </row>
    <row r="16" spans="1:29" x14ac:dyDescent="0.2">
      <c r="A16" s="304">
        <f>'Short-term Worker Summary'!A18</f>
        <v>0</v>
      </c>
      <c r="B16" s="22" t="str">
        <f>'Short-term Worker Summary'!B18</f>
        <v>Barium</v>
      </c>
      <c r="C16" s="22" t="str">
        <f>'Short-term Worker Summary'!C18</f>
        <v>7440-39-3</v>
      </c>
      <c r="D16" s="123"/>
      <c r="E16" s="223">
        <f>'Short-term Worker Summary'!E18</f>
        <v>14000</v>
      </c>
      <c r="F16" s="79"/>
      <c r="G16" s="48">
        <f>(F16/E16)*'Short-term Worker Summary'!F18</f>
        <v>0</v>
      </c>
      <c r="H16" s="120"/>
      <c r="I16" s="120" t="str">
        <f>'Short-term Worker Summary'!I18</f>
        <v>Or</v>
      </c>
      <c r="J16" s="136"/>
      <c r="K16" s="200"/>
      <c r="L16" s="11">
        <f>G16</f>
        <v>0</v>
      </c>
      <c r="M16" s="9"/>
      <c r="N16" s="9"/>
      <c r="O16" s="9"/>
      <c r="P16" s="9">
        <f>G16</f>
        <v>0</v>
      </c>
      <c r="Q16" s="9"/>
      <c r="R16" s="9"/>
      <c r="S16" s="9">
        <f>G16</f>
        <v>0</v>
      </c>
      <c r="T16" s="9"/>
      <c r="U16" s="9"/>
      <c r="V16" s="9"/>
      <c r="W16" s="9"/>
      <c r="X16" s="9"/>
      <c r="Y16" s="9"/>
      <c r="Z16" s="53" t="s">
        <v>1357</v>
      </c>
      <c r="AA16" s="224" t="str">
        <f>'Short-term Worker Summary'!K18</f>
        <v>NA</v>
      </c>
      <c r="AB16" s="233"/>
      <c r="AC16" s="233"/>
    </row>
    <row r="17" spans="1:29" ht="21.75" x14ac:dyDescent="0.2">
      <c r="A17" s="304">
        <f>'Short-term Worker Summary'!A19</f>
        <v>0</v>
      </c>
      <c r="B17" s="22" t="str">
        <f>'Short-term Worker Summary'!B19</f>
        <v>Beryllium</v>
      </c>
      <c r="C17" s="22" t="str">
        <f>'Short-term Worker Summary'!C19</f>
        <v>7440-41-7</v>
      </c>
      <c r="D17" s="123"/>
      <c r="E17" s="223">
        <f>'Short-term Worker Summary'!E19</f>
        <v>600</v>
      </c>
      <c r="F17" s="79"/>
      <c r="G17" s="48">
        <f>(F17/E17)*'Short-term Worker Summary'!F19</f>
        <v>0</v>
      </c>
      <c r="H17" s="120" t="str">
        <f>'Short-term Worker Summary'!H19</f>
        <v>In</v>
      </c>
      <c r="I17" s="120" t="str">
        <f>'Short-term Worker Summary'!I19</f>
        <v>Or</v>
      </c>
      <c r="J17" s="10"/>
      <c r="K17" s="11"/>
      <c r="L17" s="11"/>
      <c r="M17" s="9"/>
      <c r="N17" s="9"/>
      <c r="O17" s="9">
        <f>G17</f>
        <v>0</v>
      </c>
      <c r="P17" s="9"/>
      <c r="Q17" s="9">
        <f>G17</f>
        <v>0</v>
      </c>
      <c r="R17" s="9"/>
      <c r="S17" s="9"/>
      <c r="T17" s="182">
        <f>G17</f>
        <v>0</v>
      </c>
      <c r="U17" s="182"/>
      <c r="V17" s="9"/>
      <c r="W17" s="9"/>
      <c r="X17" s="9"/>
      <c r="Y17" s="9"/>
      <c r="Z17" s="53">
        <f>(F17/E17)*'Short-term Worker Summary'!L19</f>
        <v>0</v>
      </c>
      <c r="AA17" s="224" t="str">
        <f>'Short-term Worker Summary'!K19</f>
        <v>B1</v>
      </c>
      <c r="AB17" s="233" t="str">
        <f>'Short-term Worker Summary'!N19</f>
        <v>Or De</v>
      </c>
      <c r="AC17" s="233" t="str">
        <f>'Short-term Worker Summary'!O19</f>
        <v>In</v>
      </c>
    </row>
    <row r="18" spans="1:29" x14ac:dyDescent="0.2">
      <c r="A18" s="304">
        <f>'Short-term Worker Summary'!A20</f>
        <v>0</v>
      </c>
      <c r="B18" s="22" t="str">
        <f>'Short-term Worker Summary'!B20</f>
        <v>Boron</v>
      </c>
      <c r="C18" s="22" t="str">
        <f>'Short-term Worker Summary'!C20</f>
        <v>7440-42-8</v>
      </c>
      <c r="D18" s="123"/>
      <c r="E18" s="223">
        <f>'Short-term Worker Summary'!E20</f>
        <v>16000</v>
      </c>
      <c r="F18" s="79"/>
      <c r="G18" s="48">
        <f>(F18/E18)*'Short-term Worker Summary'!F20</f>
        <v>0</v>
      </c>
      <c r="H18" s="120"/>
      <c r="I18" s="120" t="str">
        <f>'Short-term Worker Summary'!I20</f>
        <v>Or</v>
      </c>
      <c r="J18" s="10"/>
      <c r="K18" s="11"/>
      <c r="L18" s="11"/>
      <c r="M18" s="9"/>
      <c r="N18" s="9"/>
      <c r="O18" s="9"/>
      <c r="P18" s="9"/>
      <c r="Q18" s="9"/>
      <c r="R18" s="9"/>
      <c r="S18" s="9">
        <f>G18</f>
        <v>0</v>
      </c>
      <c r="T18" s="9">
        <f>G18</f>
        <v>0</v>
      </c>
      <c r="U18" s="9"/>
      <c r="V18" s="9"/>
      <c r="W18" s="9"/>
      <c r="X18" s="9"/>
      <c r="Y18" s="9"/>
      <c r="Z18" s="53" t="s">
        <v>1357</v>
      </c>
      <c r="AA18" s="224" t="str">
        <f>'Short-term Worker Summary'!K20</f>
        <v>NA</v>
      </c>
      <c r="AB18" s="233"/>
      <c r="AC18" s="233"/>
    </row>
    <row r="19" spans="1:29" ht="21.75" x14ac:dyDescent="0.2">
      <c r="A19" s="304">
        <f>'Short-term Worker Summary'!A21</f>
        <v>0</v>
      </c>
      <c r="B19" s="22" t="str">
        <f>'Short-term Worker Summary'!B21</f>
        <v>Cadmium</v>
      </c>
      <c r="C19" s="22" t="str">
        <f>'Short-term Worker Summary'!C21</f>
        <v>7440-43-9</v>
      </c>
      <c r="D19" s="123"/>
      <c r="E19" s="223" t="str">
        <f>'Short-term Worker Summary'!E21</f>
        <v>NA</v>
      </c>
      <c r="F19" s="79"/>
      <c r="G19" s="48" t="s">
        <v>1357</v>
      </c>
      <c r="H19" s="120"/>
      <c r="I19" s="120"/>
      <c r="J19" s="10"/>
      <c r="K19" s="11"/>
      <c r="L19" s="11"/>
      <c r="M19" s="9"/>
      <c r="N19" s="9"/>
      <c r="O19" s="9"/>
      <c r="P19" s="9" t="str">
        <f>G19</f>
        <v>NA</v>
      </c>
      <c r="Q19" s="9"/>
      <c r="R19" s="9"/>
      <c r="S19" s="9"/>
      <c r="T19" s="9"/>
      <c r="U19" s="9"/>
      <c r="V19" s="9"/>
      <c r="W19" s="9"/>
      <c r="X19" s="9"/>
      <c r="Y19" s="9"/>
      <c r="Z19" s="53" t="s">
        <v>1357</v>
      </c>
      <c r="AA19" s="224" t="str">
        <f>'Short-term Worker Summary'!K21</f>
        <v>B1</v>
      </c>
      <c r="AB19" s="233" t="str">
        <f>'Short-term Worker Summary'!N21</f>
        <v>Or De</v>
      </c>
      <c r="AC19" s="233" t="str">
        <f>'Short-term Worker Summary'!O21</f>
        <v>In</v>
      </c>
    </row>
    <row r="20" spans="1:29" x14ac:dyDescent="0.2">
      <c r="A20" s="304">
        <f>'Short-term Worker Summary'!A22</f>
        <v>0</v>
      </c>
      <c r="B20" s="22" t="str">
        <f>'Short-term Worker Summary'!B22</f>
        <v>Chromium III</v>
      </c>
      <c r="C20" s="22" t="str">
        <f>'Short-term Worker Summary'!C22</f>
        <v>16065-83-1</v>
      </c>
      <c r="D20" s="123"/>
      <c r="E20" s="223">
        <f>'Short-term Worker Summary'!E22</f>
        <v>100000</v>
      </c>
      <c r="F20" s="79"/>
      <c r="G20" s="48">
        <f>(F20/E20)*'Short-term Worker Summary'!F22</f>
        <v>0</v>
      </c>
      <c r="H20" s="120" t="str">
        <f>'Short-term Worker Summary'!H22</f>
        <v>In</v>
      </c>
      <c r="I20" s="120" t="str">
        <f>'Short-term Worker Summary'!I22</f>
        <v>Or</v>
      </c>
      <c r="J20" s="136" t="s">
        <v>661</v>
      </c>
      <c r="K20" s="200"/>
      <c r="L20" s="1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53" t="s">
        <v>1357</v>
      </c>
      <c r="AA20" s="224" t="str">
        <f>'Short-term Worker Summary'!K22</f>
        <v>NA</v>
      </c>
      <c r="AB20" s="233"/>
      <c r="AC20" s="233"/>
    </row>
    <row r="21" spans="1:29" ht="21.75" x14ac:dyDescent="0.2">
      <c r="A21" s="304">
        <f>'Short-term Worker Summary'!A23</f>
        <v>0</v>
      </c>
      <c r="B21" s="22" t="str">
        <f>'Short-term Worker Summary'!B23</f>
        <v>Chromium VI</v>
      </c>
      <c r="C21" s="22" t="str">
        <f>'Short-term Worker Summary'!C23</f>
        <v>18540-29-9</v>
      </c>
      <c r="D21" s="123"/>
      <c r="E21" s="223">
        <f>'Short-term Worker Summary'!E23</f>
        <v>340</v>
      </c>
      <c r="F21" s="79"/>
      <c r="G21" s="48">
        <f>(F21/E21)*'Short-term Worker Summary'!F23</f>
        <v>0</v>
      </c>
      <c r="H21" s="120"/>
      <c r="I21" s="120" t="str">
        <f>'Short-term Worker Summary'!I23</f>
        <v>Or</v>
      </c>
      <c r="J21" s="136"/>
      <c r="K21" s="200"/>
      <c r="L21" s="198"/>
      <c r="M21" s="9"/>
      <c r="N21" s="9"/>
      <c r="O21" s="9"/>
      <c r="P21" s="9"/>
      <c r="Q21" s="9"/>
      <c r="R21" s="9"/>
      <c r="S21" s="9"/>
      <c r="T21" s="9">
        <f>G21</f>
        <v>0</v>
      </c>
      <c r="U21" s="9"/>
      <c r="V21" s="9"/>
      <c r="W21" s="9"/>
      <c r="X21" s="9"/>
      <c r="Y21" s="9"/>
      <c r="Z21" s="53">
        <f>(F21/E21)*'Short-term Worker Summary'!L23</f>
        <v>0</v>
      </c>
      <c r="AA21" s="224" t="str">
        <f>'Short-term Worker Summary'!K23</f>
        <v>A</v>
      </c>
      <c r="AB21" s="233" t="str">
        <f>'Short-term Worker Summary'!N23</f>
        <v>Or De</v>
      </c>
      <c r="AC21" s="233" t="str">
        <f>'Short-term Worker Summary'!O23</f>
        <v>In</v>
      </c>
    </row>
    <row r="22" spans="1:29" ht="21.75" x14ac:dyDescent="0.2">
      <c r="A22" s="304">
        <f>'Short-term Worker Summary'!A24</f>
        <v>0</v>
      </c>
      <c r="B22" s="22" t="str">
        <f>'Short-term Worker Summary'!B24</f>
        <v>Cobalt</v>
      </c>
      <c r="C22" s="22" t="str">
        <f>'Short-term Worker Summary'!C24</f>
        <v>7440-48-4</v>
      </c>
      <c r="D22" s="123"/>
      <c r="E22" s="223">
        <f>'Short-term Worker Summary'!E24</f>
        <v>2800</v>
      </c>
      <c r="F22" s="79"/>
      <c r="G22" s="48">
        <f>(F22/E22)*'Short-term Worker Summary'!F24</f>
        <v>0</v>
      </c>
      <c r="H22" s="120" t="str">
        <f>'Short-term Worker Summary'!H24</f>
        <v>In</v>
      </c>
      <c r="I22" s="120" t="str">
        <f>'Short-term Worker Summary'!I24</f>
        <v>Or</v>
      </c>
      <c r="J22" s="10"/>
      <c r="K22" s="11"/>
      <c r="L22" s="11">
        <f>G22</f>
        <v>0</v>
      </c>
      <c r="M22" s="9"/>
      <c r="N22" s="9"/>
      <c r="O22" s="9">
        <f>G22</f>
        <v>0</v>
      </c>
      <c r="P22" s="9"/>
      <c r="Q22" s="9"/>
      <c r="R22" s="9"/>
      <c r="S22" s="9"/>
      <c r="T22" s="9">
        <f>G22</f>
        <v>0</v>
      </c>
      <c r="U22" s="9"/>
      <c r="V22" s="9"/>
      <c r="W22" s="9"/>
      <c r="X22" s="9"/>
      <c r="Y22" s="9"/>
      <c r="Z22" s="53">
        <f>(F22/E22)*'Short-term Worker Summary'!L24</f>
        <v>0</v>
      </c>
      <c r="AA22" s="224" t="str">
        <f>'Short-term Worker Summary'!K24</f>
        <v>B1</v>
      </c>
      <c r="AB22" s="233" t="str">
        <f>'Short-term Worker Summary'!N24</f>
        <v>Or De</v>
      </c>
      <c r="AC22" s="233" t="str">
        <f>'Short-term Worker Summary'!O24</f>
        <v>In</v>
      </c>
    </row>
    <row r="23" spans="1:29" x14ac:dyDescent="0.2">
      <c r="A23" s="304">
        <f>'Short-term Worker Summary'!A25</f>
        <v>0</v>
      </c>
      <c r="B23" s="22" t="str">
        <f>'Short-term Worker Summary'!B25</f>
        <v>Copper</v>
      </c>
      <c r="C23" s="22" t="str">
        <f>'Short-term Worker Summary'!C25</f>
        <v>7440-50-8</v>
      </c>
      <c r="D23" s="123"/>
      <c r="E23" s="223">
        <f>'Short-term Worker Summary'!E25</f>
        <v>3000</v>
      </c>
      <c r="F23" s="79"/>
      <c r="G23" s="48">
        <f>(F23/E23)*'Short-term Worker Summary'!F25</f>
        <v>0</v>
      </c>
      <c r="H23" s="120" t="str">
        <f>'Short-term Worker Summary'!H25</f>
        <v>In</v>
      </c>
      <c r="I23" s="120" t="str">
        <f>'Short-term Worker Summary'!I25</f>
        <v>Or</v>
      </c>
      <c r="J23" s="136"/>
      <c r="K23" s="200"/>
      <c r="L23" s="11"/>
      <c r="M23" s="9"/>
      <c r="N23" s="9"/>
      <c r="O23" s="9"/>
      <c r="P23" s="9"/>
      <c r="Q23" s="9">
        <f>G23</f>
        <v>0</v>
      </c>
      <c r="R23" s="9"/>
      <c r="S23" s="9"/>
      <c r="T23" s="9"/>
      <c r="U23" s="9"/>
      <c r="V23" s="9"/>
      <c r="W23" s="9"/>
      <c r="X23" s="9"/>
      <c r="Y23" s="9"/>
      <c r="Z23" s="53" t="s">
        <v>1357</v>
      </c>
      <c r="AA23" s="224" t="str">
        <f>'Short-term Worker Summary'!K25</f>
        <v>D</v>
      </c>
      <c r="AB23" s="224"/>
      <c r="AC23" s="224"/>
    </row>
    <row r="24" spans="1:29" x14ac:dyDescent="0.2">
      <c r="A24" s="304">
        <f>'Short-term Worker Summary'!A26</f>
        <v>0</v>
      </c>
      <c r="B24" s="22" t="str">
        <f>'Short-term Worker Summary'!B26</f>
        <v>Copper Cyanide</v>
      </c>
      <c r="C24" s="22" t="str">
        <f>'Short-term Worker Summary'!C26</f>
        <v>544-92-3</v>
      </c>
      <c r="D24" s="123"/>
      <c r="E24" s="223">
        <f>'Short-term Worker Summary'!E26</f>
        <v>1400</v>
      </c>
      <c r="F24" s="79"/>
      <c r="G24" s="48">
        <f>(F24/E24)*'Short-term Worker Summary'!F26</f>
        <v>0</v>
      </c>
      <c r="H24" s="120" t="str">
        <f>'Short-term Worker Summary'!H26</f>
        <v>In</v>
      </c>
      <c r="I24" s="120" t="str">
        <f>'Short-term Worker Summary'!I26</f>
        <v>Or</v>
      </c>
      <c r="J24" s="136"/>
      <c r="K24" s="200"/>
      <c r="L24" s="11"/>
      <c r="M24" s="9"/>
      <c r="N24" s="9"/>
      <c r="O24" s="9"/>
      <c r="P24" s="9">
        <f>G24</f>
        <v>0</v>
      </c>
      <c r="Q24" s="9">
        <f>G24</f>
        <v>0</v>
      </c>
      <c r="R24" s="9"/>
      <c r="S24" s="9"/>
      <c r="T24" s="9"/>
      <c r="U24" s="9"/>
      <c r="V24" s="9"/>
      <c r="W24" s="9"/>
      <c r="X24" s="9"/>
      <c r="Y24" s="9">
        <f>G24</f>
        <v>0</v>
      </c>
      <c r="Z24" s="53" t="s">
        <v>1357</v>
      </c>
      <c r="AA24" s="224" t="str">
        <f>'Short-term Worker Summary'!K26</f>
        <v>NA</v>
      </c>
      <c r="AB24" s="224"/>
      <c r="AC24" s="224"/>
    </row>
    <row r="25" spans="1:29" x14ac:dyDescent="0.2">
      <c r="A25" s="304">
        <f>'Short-term Worker Summary'!A27</f>
        <v>0</v>
      </c>
      <c r="B25" s="22" t="str">
        <f>'Short-term Worker Summary'!B27</f>
        <v>Cyanide, free</v>
      </c>
      <c r="C25" s="22" t="str">
        <f>'Short-term Worker Summary'!C27</f>
        <v>57-12-5</v>
      </c>
      <c r="D25" s="123"/>
      <c r="E25" s="223">
        <f>'Short-term Worker Summary'!E27</f>
        <v>2900</v>
      </c>
      <c r="F25" s="79"/>
      <c r="G25" s="48">
        <f>(F25/E25)*'Short-term Worker Summary'!F27</f>
        <v>0</v>
      </c>
      <c r="H25" s="120" t="str">
        <f>'Short-term Worker Summary'!H27</f>
        <v>In</v>
      </c>
      <c r="I25" s="120" t="str">
        <f>'Short-term Worker Summary'!I27</f>
        <v>Or</v>
      </c>
      <c r="J25" s="136"/>
      <c r="K25" s="200"/>
      <c r="L25" s="11"/>
      <c r="M25" s="9">
        <f>G25</f>
        <v>0</v>
      </c>
      <c r="N25" s="9"/>
      <c r="O25" s="9"/>
      <c r="P25" s="9"/>
      <c r="Q25" s="9"/>
      <c r="R25" s="9"/>
      <c r="S25" s="9">
        <f>G25</f>
        <v>0</v>
      </c>
      <c r="T25" s="9"/>
      <c r="U25" s="9"/>
      <c r="V25" s="9"/>
      <c r="W25" s="9"/>
      <c r="X25" s="9">
        <f>G25</f>
        <v>0</v>
      </c>
      <c r="Y25" s="9">
        <f>G25</f>
        <v>0</v>
      </c>
      <c r="Z25" s="53" t="s">
        <v>1357</v>
      </c>
      <c r="AA25" s="224" t="str">
        <f>'Short-term Worker Summary'!K27</f>
        <v>NA</v>
      </c>
      <c r="AB25" s="224"/>
      <c r="AC25" s="224"/>
    </row>
    <row r="26" spans="1:29" x14ac:dyDescent="0.2">
      <c r="A26" s="304">
        <f>'Short-term Worker Summary'!A28</f>
        <v>0</v>
      </c>
      <c r="B26" s="22" t="str">
        <f>'Short-term Worker Summary'!B28</f>
        <v>Fluorine (soluble fluoride)</v>
      </c>
      <c r="C26" s="22" t="str">
        <f>'Short-term Worker Summary'!C28</f>
        <v>7782-41-4</v>
      </c>
      <c r="D26" s="123"/>
      <c r="E26" s="223">
        <f>'Short-term Worker Summary'!E28</f>
        <v>16200</v>
      </c>
      <c r="F26" s="79"/>
      <c r="G26" s="48">
        <f>(F26/E26)*'Short-term Worker Summary'!F28</f>
        <v>0</v>
      </c>
      <c r="H26" s="120" t="str">
        <f>'Short-term Worker Summary'!H28</f>
        <v>In</v>
      </c>
      <c r="I26" s="120" t="str">
        <f>'Short-term Worker Summary'!I28</f>
        <v>Or</v>
      </c>
      <c r="J26" s="136"/>
      <c r="K26" s="202">
        <f>G26</f>
        <v>0</v>
      </c>
      <c r="L26" s="11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53" t="s">
        <v>1357</v>
      </c>
      <c r="AA26" s="224" t="str">
        <f>'Short-term Worker Summary'!K28</f>
        <v>NA</v>
      </c>
      <c r="AB26" s="224"/>
      <c r="AC26" s="224"/>
    </row>
    <row r="27" spans="1:29" x14ac:dyDescent="0.2">
      <c r="A27" s="304">
        <f>'Short-term Worker Summary'!A29</f>
        <v>0</v>
      </c>
      <c r="B27" s="22" t="str">
        <f>'Short-term Worker Summary'!B29</f>
        <v>Iron</v>
      </c>
      <c r="C27" s="22" t="str">
        <f>'Short-term Worker Summary'!C29</f>
        <v>7439-89-6</v>
      </c>
      <c r="D27" s="123"/>
      <c r="E27" s="223">
        <f>'Short-term Worker Summary'!E29</f>
        <v>85000</v>
      </c>
      <c r="F27" s="79"/>
      <c r="G27" s="48">
        <f>(F27/E27)*'Short-term Worker Summary'!F29</f>
        <v>0</v>
      </c>
      <c r="H27" s="120" t="str">
        <f>'Short-term Worker Summary'!H29</f>
        <v>In</v>
      </c>
      <c r="I27" s="120" t="str">
        <f>'Short-term Worker Summary'!I29</f>
        <v>Or</v>
      </c>
      <c r="J27" s="136"/>
      <c r="K27" s="200"/>
      <c r="L27" s="1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53" t="s">
        <v>1357</v>
      </c>
      <c r="AA27" s="224" t="str">
        <f>'Short-term Worker Summary'!K29</f>
        <v>NA</v>
      </c>
      <c r="AB27" s="224"/>
      <c r="AC27" s="224"/>
    </row>
    <row r="28" spans="1:29" x14ac:dyDescent="0.2">
      <c r="A28" s="304">
        <f>'Short-term Worker Summary'!A30</f>
        <v>0</v>
      </c>
      <c r="B28" s="22" t="str">
        <f>'Short-term Worker Summary'!B30</f>
        <v>Lead</v>
      </c>
      <c r="C28" s="22" t="str">
        <f>'Short-term Worker Summary'!C30</f>
        <v>7439-92-1</v>
      </c>
      <c r="D28" s="123"/>
      <c r="E28" s="223">
        <f>'Short-term Worker Summary'!E30</f>
        <v>700</v>
      </c>
      <c r="F28" s="79"/>
      <c r="G28" s="48">
        <f>(F28/E28)*'Short-term Worker Summary'!F30</f>
        <v>0</v>
      </c>
      <c r="H28" s="120"/>
      <c r="I28" s="120" t="str">
        <f>'Short-term Worker Summary'!I30</f>
        <v>Or</v>
      </c>
      <c r="J28" s="136" t="s">
        <v>394</v>
      </c>
      <c r="K28" s="200"/>
      <c r="L28" s="11"/>
      <c r="M28" s="11"/>
      <c r="N28" s="9"/>
      <c r="O28" s="9"/>
      <c r="P28" s="9"/>
      <c r="Q28" s="9"/>
      <c r="R28" s="9"/>
      <c r="S28" s="11"/>
      <c r="T28" s="9"/>
      <c r="U28" s="9"/>
      <c r="V28" s="9"/>
      <c r="W28" s="9"/>
      <c r="X28" s="9"/>
      <c r="Y28" s="9"/>
      <c r="Z28" s="53" t="s">
        <v>1357</v>
      </c>
      <c r="AA28" s="224" t="str">
        <f>'Short-term Worker Summary'!K30</f>
        <v>B2</v>
      </c>
      <c r="AB28" s="224"/>
      <c r="AC28" s="224"/>
    </row>
    <row r="29" spans="1:29" x14ac:dyDescent="0.2">
      <c r="A29" s="304">
        <f>'Short-term Worker Summary'!A31</f>
        <v>0</v>
      </c>
      <c r="B29" s="22" t="str">
        <f>'Short-term Worker Summary'!B31</f>
        <v>Lithium</v>
      </c>
      <c r="C29" s="22" t="str">
        <f>'Short-term Worker Summary'!C31</f>
        <v>7439-93-2</v>
      </c>
      <c r="D29" s="123"/>
      <c r="E29" s="223">
        <f>'Short-term Worker Summary'!E31</f>
        <v>5600</v>
      </c>
      <c r="F29" s="79"/>
      <c r="G29" s="48">
        <f>(F29/E29)*'Short-term Worker Summary'!F31</f>
        <v>0</v>
      </c>
      <c r="H29" s="120" t="str">
        <f>'Short-term Worker Summary'!H31</f>
        <v>In</v>
      </c>
      <c r="I29" s="120" t="str">
        <f>'Short-term Worker Summary'!I31</f>
        <v>Or</v>
      </c>
      <c r="J29" s="136"/>
      <c r="K29" s="200"/>
      <c r="L29" s="11"/>
      <c r="M29" s="11">
        <f>G29</f>
        <v>0</v>
      </c>
      <c r="N29" s="9"/>
      <c r="O29" s="9"/>
      <c r="P29" s="9">
        <f>G29</f>
        <v>0</v>
      </c>
      <c r="Q29" s="9"/>
      <c r="R29" s="9"/>
      <c r="S29" s="11">
        <f>G29</f>
        <v>0</v>
      </c>
      <c r="T29" s="9"/>
      <c r="U29" s="9"/>
      <c r="V29" s="9"/>
      <c r="W29" s="9"/>
      <c r="X29" s="9">
        <f>G29</f>
        <v>0</v>
      </c>
      <c r="Y29" s="9"/>
      <c r="Z29" s="53" t="s">
        <v>1357</v>
      </c>
      <c r="AA29" s="224" t="s">
        <v>1357</v>
      </c>
      <c r="AB29" s="224"/>
      <c r="AC29" s="224"/>
    </row>
    <row r="30" spans="1:29" x14ac:dyDescent="0.2">
      <c r="A30" s="304">
        <f>'Short-term Worker Summary'!A32</f>
        <v>0</v>
      </c>
      <c r="B30" s="22" t="str">
        <f>'Short-term Worker Summary'!B32</f>
        <v>Manganese</v>
      </c>
      <c r="C30" s="22" t="str">
        <f>'Short-term Worker Summary'!C32</f>
        <v>7439-96-5</v>
      </c>
      <c r="D30" s="123"/>
      <c r="E30" s="223">
        <f>'Short-term Worker Summary'!E32</f>
        <v>38000</v>
      </c>
      <c r="F30" s="79"/>
      <c r="G30" s="48">
        <f>(F30/E30)*'Short-term Worker Summary'!F32</f>
        <v>0</v>
      </c>
      <c r="H30" s="120" t="str">
        <f>'Short-term Worker Summary'!H32</f>
        <v>In</v>
      </c>
      <c r="I30" s="120" t="str">
        <f>'Short-term Worker Summary'!I32</f>
        <v>or</v>
      </c>
      <c r="J30" s="10"/>
      <c r="K30" s="11"/>
      <c r="L30" s="11"/>
      <c r="M30" s="9">
        <f>G30</f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53" t="s">
        <v>1357</v>
      </c>
      <c r="AA30" s="224" t="str">
        <f>'Short-term Worker Summary'!K32</f>
        <v>NA</v>
      </c>
      <c r="AB30" s="224"/>
      <c r="AC30" s="224"/>
    </row>
    <row r="31" spans="1:29" x14ac:dyDescent="0.2">
      <c r="A31" s="304">
        <f>'Short-term Worker Summary'!A33</f>
        <v>0</v>
      </c>
      <c r="B31" s="22" t="str">
        <f>'Short-term Worker Summary'!B33</f>
        <v>Mercury (inorganic: elemental and mercuric chloride)</v>
      </c>
      <c r="C31" s="22" t="str">
        <f>'Short-term Worker Summary'!C33</f>
        <v>7439-97-6   7487-94-7</v>
      </c>
      <c r="D31" s="123"/>
      <c r="E31" s="223">
        <f>'Short-term Worker Summary'!E33</f>
        <v>0.4</v>
      </c>
      <c r="F31" s="79"/>
      <c r="G31" s="48">
        <f>(F31/E31)*'Short-term Worker Summary'!F33</f>
        <v>0</v>
      </c>
      <c r="H31" s="120"/>
      <c r="I31" s="120" t="str">
        <f>'Short-term Worker Summary'!I33</f>
        <v>In</v>
      </c>
      <c r="J31" s="136"/>
      <c r="K31" s="11"/>
      <c r="L31" s="11"/>
      <c r="M31" s="9">
        <f>G31</f>
        <v>0</v>
      </c>
      <c r="N31" s="9"/>
      <c r="O31" s="9">
        <f>G31</f>
        <v>0</v>
      </c>
      <c r="P31" s="11">
        <f>G31</f>
        <v>0</v>
      </c>
      <c r="Q31" s="9"/>
      <c r="R31" s="9"/>
      <c r="S31" s="9"/>
      <c r="T31" s="9"/>
      <c r="U31" s="9"/>
      <c r="V31" s="9"/>
      <c r="W31" s="9"/>
      <c r="X31" s="9"/>
      <c r="Y31" s="9"/>
      <c r="Z31" s="53" t="s">
        <v>1357</v>
      </c>
      <c r="AA31" s="224" t="str">
        <f>'Short-term Worker Summary'!K33</f>
        <v>D</v>
      </c>
      <c r="AB31" s="224"/>
      <c r="AC31" s="224"/>
    </row>
    <row r="32" spans="1:29" x14ac:dyDescent="0.2">
      <c r="A32" s="304">
        <f>'Short-term Worker Summary'!A34</f>
        <v>0</v>
      </c>
      <c r="B32" s="22" t="str">
        <f>'Short-term Worker Summary'!B34</f>
        <v>Methyl Mercury</v>
      </c>
      <c r="C32" s="22" t="str">
        <f>'Short-term Worker Summary'!C34</f>
        <v>22967-92-6</v>
      </c>
      <c r="D32" s="123"/>
      <c r="E32" s="223">
        <f>'Short-term Worker Summary'!E34</f>
        <v>25</v>
      </c>
      <c r="F32" s="79"/>
      <c r="G32" s="48">
        <f>(F32/E32)*'Short-term Worker Summary'!F34</f>
        <v>0</v>
      </c>
      <c r="H32" s="120" t="str">
        <f>'Short-term Worker Summary'!H34</f>
        <v>In</v>
      </c>
      <c r="I32" s="120" t="str">
        <f>'Short-term Worker Summary'!I34</f>
        <v>Or</v>
      </c>
      <c r="J32" s="10"/>
      <c r="K32" s="11"/>
      <c r="L32" s="11"/>
      <c r="M32" s="9">
        <f>G32</f>
        <v>0</v>
      </c>
      <c r="N32" s="9"/>
      <c r="O32" s="9"/>
      <c r="P32" s="9"/>
      <c r="Q32" s="9"/>
      <c r="R32" s="9"/>
      <c r="S32" s="9">
        <f>G32</f>
        <v>0</v>
      </c>
      <c r="T32" s="9"/>
      <c r="U32" s="9"/>
      <c r="V32" s="9"/>
      <c r="W32" s="9"/>
      <c r="X32" s="9"/>
      <c r="Y32" s="9"/>
      <c r="Z32" s="53" t="s">
        <v>1357</v>
      </c>
      <c r="AA32" s="224" t="str">
        <f>'Short-term Worker Summary'!K34</f>
        <v>C</v>
      </c>
      <c r="AB32" s="224"/>
      <c r="AC32" s="224"/>
    </row>
    <row r="33" spans="1:29" ht="21.75" x14ac:dyDescent="0.2">
      <c r="A33" s="304">
        <f>'Short-term Worker Summary'!A35</f>
        <v>0</v>
      </c>
      <c r="B33" s="22" t="str">
        <f>'Short-term Worker Summary'!B35</f>
        <v>Nickel</v>
      </c>
      <c r="C33" s="22" t="str">
        <f>'Short-term Worker Summary'!C35</f>
        <v>various</v>
      </c>
      <c r="D33" s="123"/>
      <c r="E33" s="223">
        <f>'Short-term Worker Summary'!E35</f>
        <v>1400</v>
      </c>
      <c r="F33" s="79"/>
      <c r="G33" s="48">
        <f>(F33/E33)*'Short-term Worker Summary'!F35</f>
        <v>0</v>
      </c>
      <c r="H33" s="120"/>
      <c r="I33" s="120" t="str">
        <f>'Short-term Worker Summary'!I35</f>
        <v>In Or</v>
      </c>
      <c r="J33" s="10"/>
      <c r="K33" s="11"/>
      <c r="L33" s="11"/>
      <c r="M33" s="9"/>
      <c r="N33" s="9"/>
      <c r="O33" s="9"/>
      <c r="P33" s="9"/>
      <c r="Q33" s="9"/>
      <c r="R33" s="9"/>
      <c r="S33" s="9"/>
      <c r="T33" s="9">
        <f>G33</f>
        <v>0</v>
      </c>
      <c r="U33" s="9"/>
      <c r="V33" s="9"/>
      <c r="W33" s="9"/>
      <c r="X33" s="9"/>
      <c r="Y33" s="9">
        <f>G33</f>
        <v>0</v>
      </c>
      <c r="Z33" s="53">
        <f>(F33/E33)*'Short-term Worker Summary'!L35</f>
        <v>0</v>
      </c>
      <c r="AA33" s="224" t="str">
        <f>'Short-term Worker Summary'!K35</f>
        <v>A</v>
      </c>
      <c r="AB33" s="233" t="str">
        <f>'Short-term Worker Summary'!N35</f>
        <v>Or De</v>
      </c>
      <c r="AC33" s="233" t="str">
        <f>'Short-term Worker Summary'!O35</f>
        <v>In</v>
      </c>
    </row>
    <row r="34" spans="1:29" x14ac:dyDescent="0.2">
      <c r="A34" s="304">
        <f>'Short-term Worker Summary'!A36</f>
        <v>0</v>
      </c>
      <c r="B34" s="22" t="str">
        <f>'Short-term Worker Summary'!B36</f>
        <v>Selenium</v>
      </c>
      <c r="C34" s="22" t="str">
        <f>'Short-term Worker Summary'!C36</f>
        <v>7782-49-2</v>
      </c>
      <c r="D34" s="123"/>
      <c r="E34" s="223">
        <f>'Short-term Worker Summary'!E36</f>
        <v>1400</v>
      </c>
      <c r="F34" s="79"/>
      <c r="G34" s="48">
        <f>(F34/E34)*'Short-term Worker Summary'!F36</f>
        <v>0</v>
      </c>
      <c r="H34" s="120" t="str">
        <f>'Short-term Worker Summary'!H36</f>
        <v>In</v>
      </c>
      <c r="I34" s="120" t="str">
        <f>'Short-term Worker Summary'!I36</f>
        <v>Or</v>
      </c>
      <c r="J34" s="10"/>
      <c r="K34" s="11"/>
      <c r="L34" s="11">
        <f>G34</f>
        <v>0</v>
      </c>
      <c r="M34" s="9">
        <f>G34</f>
        <v>0</v>
      </c>
      <c r="N34" s="9"/>
      <c r="O34" s="9"/>
      <c r="P34" s="9"/>
      <c r="Q34" s="9">
        <f>G34</f>
        <v>0</v>
      </c>
      <c r="R34" s="9"/>
      <c r="S34" s="9"/>
      <c r="T34" s="9"/>
      <c r="U34" s="9"/>
      <c r="V34" s="9">
        <f>G34</f>
        <v>0</v>
      </c>
      <c r="W34" s="9"/>
      <c r="X34" s="9"/>
      <c r="Y34" s="9"/>
      <c r="Z34" s="53" t="s">
        <v>1357</v>
      </c>
      <c r="AA34" s="224" t="str">
        <f>'Short-term Worker Summary'!K36</f>
        <v>D</v>
      </c>
      <c r="AB34" s="224"/>
      <c r="AC34" s="224"/>
    </row>
    <row r="35" spans="1:29" x14ac:dyDescent="0.2">
      <c r="A35" s="304">
        <f>'Short-term Worker Summary'!A37</f>
        <v>0</v>
      </c>
      <c r="B35" s="22" t="str">
        <f>'Short-term Worker Summary'!B37</f>
        <v>Silver</v>
      </c>
      <c r="C35" s="22" t="str">
        <f>'Short-term Worker Summary'!C37</f>
        <v>7440-22-4</v>
      </c>
      <c r="D35" s="123"/>
      <c r="E35" s="223">
        <f>'Short-term Worker Summary'!E37</f>
        <v>1400</v>
      </c>
      <c r="F35" s="79"/>
      <c r="G35" s="48">
        <f>(F35/E35)*'Short-term Worker Summary'!F37</f>
        <v>0</v>
      </c>
      <c r="H35" s="120" t="str">
        <f>'Short-term Worker Summary'!H37</f>
        <v>In</v>
      </c>
      <c r="I35" s="120" t="str">
        <f>'Short-term Worker Summary'!I37</f>
        <v>Or</v>
      </c>
      <c r="J35" s="10"/>
      <c r="K35" s="11"/>
      <c r="L35" s="11"/>
      <c r="M35" s="9"/>
      <c r="N35" s="9"/>
      <c r="O35" s="9"/>
      <c r="P35" s="9"/>
      <c r="Q35" s="9"/>
      <c r="R35" s="9"/>
      <c r="S35" s="9"/>
      <c r="T35" s="9"/>
      <c r="U35" s="9"/>
      <c r="V35" s="9">
        <f>G35</f>
        <v>0</v>
      </c>
      <c r="W35" s="9"/>
      <c r="X35" s="9"/>
      <c r="Y35" s="9"/>
      <c r="Z35" s="53" t="s">
        <v>1357</v>
      </c>
      <c r="AA35" s="224" t="str">
        <f>'Short-term Worker Summary'!K37</f>
        <v>D</v>
      </c>
      <c r="AB35" s="224"/>
      <c r="AC35" s="224"/>
    </row>
    <row r="36" spans="1:29" x14ac:dyDescent="0.2">
      <c r="A36" s="304">
        <f>'Short-term Worker Summary'!A38</f>
        <v>0</v>
      </c>
      <c r="B36" s="22" t="str">
        <f>'Short-term Worker Summary'!B38</f>
        <v>Strontium</v>
      </c>
      <c r="C36" s="22" t="str">
        <f>'Short-term Worker Summary'!C38</f>
        <v>7440-24-6</v>
      </c>
      <c r="D36" s="123"/>
      <c r="E36" s="223">
        <f>'Short-term Worker Summary'!E38</f>
        <v>100000</v>
      </c>
      <c r="F36" s="79"/>
      <c r="G36" s="48">
        <f>(F36/E36)*'Short-term Worker Summary'!F38</f>
        <v>0</v>
      </c>
      <c r="H36" s="120" t="str">
        <f>'Short-term Worker Summary'!H38</f>
        <v>In</v>
      </c>
      <c r="I36" s="120" t="str">
        <f>'Short-term Worker Summary'!I38</f>
        <v>Or</v>
      </c>
      <c r="J36" s="10"/>
      <c r="K36" s="11"/>
      <c r="L36" s="11"/>
      <c r="M36" s="9"/>
      <c r="N36" s="9"/>
      <c r="O36" s="9"/>
      <c r="P36" s="9"/>
      <c r="Q36" s="9"/>
      <c r="R36" s="9"/>
      <c r="S36" s="9"/>
      <c r="T36" s="9"/>
      <c r="U36" s="9">
        <f>G36</f>
        <v>0</v>
      </c>
      <c r="V36" s="9"/>
      <c r="W36" s="9"/>
      <c r="X36" s="9"/>
      <c r="Y36" s="9"/>
      <c r="Z36" s="53" t="s">
        <v>1357</v>
      </c>
      <c r="AA36" s="224" t="s">
        <v>1357</v>
      </c>
      <c r="AB36" s="224"/>
      <c r="AC36" s="224"/>
    </row>
    <row r="37" spans="1:29" x14ac:dyDescent="0.2">
      <c r="A37" s="304">
        <f>'Short-term Worker Summary'!A39</f>
        <v>0</v>
      </c>
      <c r="B37" s="22" t="str">
        <f>'Short-term Worker Summary'!B39</f>
        <v>Thallium</v>
      </c>
      <c r="C37" s="22" t="str">
        <f>'Short-term Worker Summary'!C39</f>
        <v>various</v>
      </c>
      <c r="D37" s="123"/>
      <c r="E37" s="223">
        <f>'Short-term Worker Summary'!E39</f>
        <v>230</v>
      </c>
      <c r="F37" s="79"/>
      <c r="G37" s="48">
        <f>(F37/E37)*'Short-term Worker Summary'!F39</f>
        <v>0</v>
      </c>
      <c r="H37" s="120" t="str">
        <f>'Short-term Worker Summary'!H39</f>
        <v>In</v>
      </c>
      <c r="I37" s="120" t="str">
        <f>'Short-term Worker Summary'!I39</f>
        <v>Or</v>
      </c>
      <c r="J37" s="10"/>
      <c r="K37" s="11"/>
      <c r="L37" s="11">
        <f>G37</f>
        <v>0</v>
      </c>
      <c r="M37" s="9"/>
      <c r="N37" s="9"/>
      <c r="O37" s="9"/>
      <c r="P37" s="9"/>
      <c r="Q37" s="9">
        <f>G37</f>
        <v>0</v>
      </c>
      <c r="R37" s="9"/>
      <c r="S37" s="9">
        <f>G37</f>
        <v>0</v>
      </c>
      <c r="T37" s="9"/>
      <c r="U37" s="9"/>
      <c r="V37" s="9"/>
      <c r="W37" s="9"/>
      <c r="X37" s="9"/>
      <c r="Y37" s="9"/>
      <c r="Z37" s="53" t="s">
        <v>1357</v>
      </c>
      <c r="AA37" s="224" t="str">
        <f>'Short-term Worker Summary'!K39</f>
        <v>NA</v>
      </c>
      <c r="AB37" s="224"/>
      <c r="AC37" s="224"/>
    </row>
    <row r="38" spans="1:29" x14ac:dyDescent="0.2">
      <c r="A38" s="304">
        <f>'Short-term Worker Summary'!A40</f>
        <v>0</v>
      </c>
      <c r="B38" s="22" t="str">
        <f>'Short-term Worker Summary'!B40</f>
        <v>Tin</v>
      </c>
      <c r="C38" s="22" t="str">
        <f>'Short-term Worker Summary'!C40</f>
        <v>various</v>
      </c>
      <c r="D38" s="123"/>
      <c r="E38" s="223">
        <f>'Short-term Worker Summary'!E40</f>
        <v>80000</v>
      </c>
      <c r="F38" s="79"/>
      <c r="G38" s="48">
        <f>(F38/E38)*'Short-term Worker Summary'!F40</f>
        <v>0</v>
      </c>
      <c r="H38" s="120" t="str">
        <f>'Short-term Worker Summary'!H40</f>
        <v>In</v>
      </c>
      <c r="I38" s="120" t="str">
        <f>'Short-term Worker Summary'!I40</f>
        <v>Or</v>
      </c>
      <c r="J38" s="10"/>
      <c r="K38" s="11"/>
      <c r="L38" s="11">
        <f>G38</f>
        <v>0</v>
      </c>
      <c r="M38" s="9"/>
      <c r="N38" s="9"/>
      <c r="O38" s="9"/>
      <c r="P38" s="9">
        <f>G38</f>
        <v>0</v>
      </c>
      <c r="Q38" s="9">
        <f>G38</f>
        <v>0</v>
      </c>
      <c r="R38" s="9"/>
      <c r="S38" s="9"/>
      <c r="T38" s="9"/>
      <c r="U38" s="9"/>
      <c r="V38" s="9"/>
      <c r="W38" s="9"/>
      <c r="X38" s="9"/>
      <c r="Y38" s="9"/>
      <c r="Z38" s="53" t="s">
        <v>1357</v>
      </c>
      <c r="AA38" s="224" t="str">
        <f>'Short-term Worker Summary'!K40</f>
        <v>NA</v>
      </c>
      <c r="AB38" s="224"/>
      <c r="AC38" s="224"/>
    </row>
    <row r="39" spans="1:29" x14ac:dyDescent="0.2">
      <c r="A39" s="304">
        <f>'Short-term Worker Summary'!A41</f>
        <v>0</v>
      </c>
      <c r="B39" s="22" t="str">
        <f>'Short-term Worker Summary'!B41</f>
        <v>Titanium</v>
      </c>
      <c r="C39" s="22" t="str">
        <f>'Short-term Worker Summary'!C41</f>
        <v>7440-32-6</v>
      </c>
      <c r="D39" s="123"/>
      <c r="E39" s="223" t="str">
        <f>'Short-term Worker Summary'!E41</f>
        <v>NA</v>
      </c>
      <c r="F39" s="79"/>
      <c r="G39" s="48" t="s">
        <v>1357</v>
      </c>
      <c r="H39" s="120"/>
      <c r="I39" s="120"/>
      <c r="J39" s="136"/>
      <c r="K39" s="11"/>
      <c r="L39" s="11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53" t="s">
        <v>1357</v>
      </c>
      <c r="AA39" s="224" t="str">
        <f>'Short-term Worker Summary'!K41</f>
        <v>NA</v>
      </c>
      <c r="AB39" s="224"/>
      <c r="AC39" s="224"/>
    </row>
    <row r="40" spans="1:29" x14ac:dyDescent="0.2">
      <c r="A40" s="304">
        <f>'Short-term Worker Summary'!A42</f>
        <v>0</v>
      </c>
      <c r="B40" s="22" t="str">
        <f>'Short-term Worker Summary'!B42</f>
        <v>Vanadium</v>
      </c>
      <c r="C40" s="22" t="str">
        <f>'Short-term Worker Summary'!C42</f>
        <v>7440-62-2     1314-62-1</v>
      </c>
      <c r="D40" s="123"/>
      <c r="E40" s="223">
        <f>'Short-term Worker Summary'!E42</f>
        <v>300</v>
      </c>
      <c r="F40" s="79"/>
      <c r="G40" s="48">
        <f>(F40/E40)*'Short-term Worker Summary'!F42</f>
        <v>0</v>
      </c>
      <c r="H40" s="120" t="str">
        <f>'Short-term Worker Summary'!H42</f>
        <v>In</v>
      </c>
      <c r="I40" s="120" t="str">
        <f>'Short-term Worker Summary'!I42</f>
        <v>Or</v>
      </c>
      <c r="J40" s="10"/>
      <c r="K40" s="11"/>
      <c r="L40" s="1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53" t="s">
        <v>1357</v>
      </c>
      <c r="AA40" s="224" t="str">
        <f>'Short-term Worker Summary'!K42</f>
        <v>NA</v>
      </c>
      <c r="AB40" s="224"/>
      <c r="AC40" s="224"/>
    </row>
    <row r="41" spans="1:29" x14ac:dyDescent="0.2">
      <c r="A41" s="304">
        <f>'Short-term Worker Summary'!A43</f>
        <v>0</v>
      </c>
      <c r="B41" s="22" t="str">
        <f>'Short-term Worker Summary'!B43</f>
        <v>Zinc</v>
      </c>
      <c r="C41" s="22" t="str">
        <f>'Short-term Worker Summary'!C43</f>
        <v>7440-66-6</v>
      </c>
      <c r="D41" s="123"/>
      <c r="E41" s="223">
        <f>'Short-term Worker Summary'!E43</f>
        <v>85000</v>
      </c>
      <c r="F41" s="79"/>
      <c r="G41" s="48">
        <f>(F41/E41)*'Short-term Worker Summary'!F43</f>
        <v>0</v>
      </c>
      <c r="H41" s="120" t="str">
        <f>'Short-term Worker Summary'!H43</f>
        <v>In</v>
      </c>
      <c r="I41" s="120" t="str">
        <f>'Short-term Worker Summary'!I43</f>
        <v>Or</v>
      </c>
      <c r="J41" s="10"/>
      <c r="K41" s="11"/>
      <c r="L41" s="11">
        <f>G41</f>
        <v>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53" t="s">
        <v>1357</v>
      </c>
      <c r="AA41" s="224" t="str">
        <f>'Short-term Worker Summary'!K43</f>
        <v>D</v>
      </c>
      <c r="AB41" s="224"/>
      <c r="AC41" s="224"/>
    </row>
    <row r="42" spans="1:29" x14ac:dyDescent="0.2">
      <c r="A42" s="304" t="str">
        <f>'Short-term Worker Summary'!A44</f>
        <v>Volatile Organics</v>
      </c>
      <c r="B42" s="22"/>
      <c r="C42" s="22"/>
      <c r="D42" s="123"/>
      <c r="E42" s="223"/>
      <c r="F42" s="79"/>
      <c r="G42" s="48"/>
      <c r="H42" s="120"/>
      <c r="I42" s="120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53"/>
      <c r="AA42" s="224"/>
      <c r="AB42" s="224"/>
      <c r="AC42" s="224"/>
    </row>
    <row r="43" spans="1:29" x14ac:dyDescent="0.2">
      <c r="A43" s="304">
        <f>'Short-term Worker Summary'!A45</f>
        <v>0</v>
      </c>
      <c r="B43" s="22" t="str">
        <f>'Short-term Worker Summary'!B45</f>
        <v>Acetone</v>
      </c>
      <c r="C43" s="22" t="str">
        <f>'Short-term Worker Summary'!C45</f>
        <v>67-64-1</v>
      </c>
      <c r="D43" s="123"/>
      <c r="E43" s="223">
        <f>'Short-term Worker Summary'!E45</f>
        <v>100000</v>
      </c>
      <c r="F43" s="79"/>
      <c r="G43" s="48">
        <f>(F43/E43)*'Short-term Worker Summary'!F45</f>
        <v>0</v>
      </c>
      <c r="H43" s="120"/>
      <c r="I43" s="120" t="str">
        <f>'Short-term Worker Summary'!I45</f>
        <v>In</v>
      </c>
      <c r="J43" s="136"/>
      <c r="K43" s="19"/>
      <c r="L43" s="19"/>
      <c r="M43" s="128"/>
      <c r="N43" s="92"/>
      <c r="O43" s="92"/>
      <c r="P43" s="128">
        <f>G43</f>
        <v>0</v>
      </c>
      <c r="Q43" s="11">
        <f>G43</f>
        <v>0</v>
      </c>
      <c r="R43" s="11"/>
      <c r="S43" s="19"/>
      <c r="T43" s="19"/>
      <c r="U43" s="19"/>
      <c r="V43" s="19"/>
      <c r="W43" s="19"/>
      <c r="X43" s="19"/>
      <c r="Y43" s="19"/>
      <c r="Z43" s="53" t="s">
        <v>1357</v>
      </c>
      <c r="AA43" s="224" t="str">
        <f>'Short-term Worker Summary'!K45</f>
        <v>NA</v>
      </c>
      <c r="AB43" s="233"/>
      <c r="AC43" s="233"/>
    </row>
    <row r="44" spans="1:29" x14ac:dyDescent="0.2">
      <c r="A44" s="304">
        <f>'Short-term Worker Summary'!A46</f>
        <v>0</v>
      </c>
      <c r="B44" s="22" t="str">
        <f>'Short-term Worker Summary'!B46</f>
        <v>Benzene</v>
      </c>
      <c r="C44" s="22" t="str">
        <f>'Short-term Worker Summary'!C46</f>
        <v>71-43-2</v>
      </c>
      <c r="D44" s="123"/>
      <c r="E44" s="223">
        <f>'Short-term Worker Summary'!E46</f>
        <v>2</v>
      </c>
      <c r="F44" s="79"/>
      <c r="G44" s="48">
        <f>(F44/E44)*'Short-term Worker Summary'!F46</f>
        <v>0</v>
      </c>
      <c r="H44" s="120"/>
      <c r="I44" s="120" t="str">
        <f>'Short-term Worker Summary'!I46</f>
        <v>In</v>
      </c>
      <c r="J44" s="87"/>
      <c r="K44" s="86"/>
      <c r="L44" s="128"/>
      <c r="M44" s="128">
        <f>G44</f>
        <v>0</v>
      </c>
      <c r="N44" s="92"/>
      <c r="O44" s="128">
        <f>G44</f>
        <v>0</v>
      </c>
      <c r="P44" s="92"/>
      <c r="Q44" s="86"/>
      <c r="R44" s="86"/>
      <c r="S44" s="86"/>
      <c r="T44" s="86"/>
      <c r="U44" s="86"/>
      <c r="V44" s="86"/>
      <c r="W44" s="86"/>
      <c r="X44" s="86"/>
      <c r="Y44" s="86"/>
      <c r="Z44" s="53">
        <f>(F44/E44)*'Short-term Worker Summary'!L46</f>
        <v>0</v>
      </c>
      <c r="AA44" s="224" t="str">
        <f>'Short-term Worker Summary'!K46</f>
        <v>A</v>
      </c>
      <c r="AB44" s="233"/>
      <c r="AC44" s="233" t="str">
        <f>'Short-term Worker Summary'!O46</f>
        <v>In</v>
      </c>
    </row>
    <row r="45" spans="1:29" x14ac:dyDescent="0.2">
      <c r="A45" s="304">
        <f>'Short-term Worker Summary'!A47</f>
        <v>0</v>
      </c>
      <c r="B45" s="22" t="str">
        <f>'Short-term Worker Summary'!B47</f>
        <v>Bromodichloromethane</v>
      </c>
      <c r="C45" s="22" t="str">
        <f>'Short-term Worker Summary'!C47</f>
        <v>75-27-4</v>
      </c>
      <c r="D45" s="123"/>
      <c r="E45" s="223">
        <f>'Short-term Worker Summary'!E47</f>
        <v>17</v>
      </c>
      <c r="F45" s="79"/>
      <c r="G45" s="48" t="s">
        <v>1357</v>
      </c>
      <c r="H45" s="120" t="str">
        <f>'Short-term Worker Summary'!H47</f>
        <v>In</v>
      </c>
      <c r="I45" s="120" t="str">
        <f>'Short-term Worker Summary'!I47</f>
        <v>?</v>
      </c>
      <c r="J45" s="30"/>
      <c r="K45" s="19"/>
      <c r="L45" s="19"/>
      <c r="M45" s="92"/>
      <c r="N45" s="92"/>
      <c r="O45" s="92"/>
      <c r="P45" s="128" t="str">
        <f>G45</f>
        <v>NA</v>
      </c>
      <c r="Q45" s="19"/>
      <c r="R45" s="19"/>
      <c r="S45" s="19"/>
      <c r="T45" s="19"/>
      <c r="U45" s="19"/>
      <c r="V45" s="19"/>
      <c r="W45" s="19"/>
      <c r="X45" s="19"/>
      <c r="Y45" s="19"/>
      <c r="Z45" s="53">
        <f>(F45/E45)*'Short-term Worker Summary'!L47</f>
        <v>0</v>
      </c>
      <c r="AA45" s="224" t="str">
        <f>'Short-term Worker Summary'!K47</f>
        <v>B2</v>
      </c>
      <c r="AB45" s="233"/>
      <c r="AC45" s="233" t="str">
        <f>'Short-term Worker Summary'!O47</f>
        <v>In</v>
      </c>
    </row>
    <row r="46" spans="1:29" x14ac:dyDescent="0.2">
      <c r="A46" s="304">
        <f>'Short-term Worker Summary'!A48</f>
        <v>0</v>
      </c>
      <c r="B46" s="22" t="str">
        <f>'Short-term Worker Summary'!B48</f>
        <v>Bromomethane (methyl bromide)</v>
      </c>
      <c r="C46" s="22" t="str">
        <f>'Short-term Worker Summary'!C48</f>
        <v>74-83-9</v>
      </c>
      <c r="D46" s="123"/>
      <c r="E46" s="223">
        <f>'Short-term Worker Summary'!E48</f>
        <v>22</v>
      </c>
      <c r="F46" s="79"/>
      <c r="G46" s="48">
        <f>(F46/E46)*'Short-term Worker Summary'!F48</f>
        <v>0</v>
      </c>
      <c r="H46" s="120"/>
      <c r="I46" s="120" t="str">
        <f>'Short-term Worker Summary'!I48</f>
        <v>In</v>
      </c>
      <c r="J46" s="30"/>
      <c r="K46" s="19"/>
      <c r="L46" s="19"/>
      <c r="M46" s="92"/>
      <c r="N46" s="92"/>
      <c r="O46" s="92"/>
      <c r="P46" s="92"/>
      <c r="Q46" s="11">
        <f>G46</f>
        <v>0</v>
      </c>
      <c r="R46" s="11"/>
      <c r="S46" s="19"/>
      <c r="T46" s="11">
        <f>G46</f>
        <v>0</v>
      </c>
      <c r="U46" s="11"/>
      <c r="V46" s="19"/>
      <c r="W46" s="19"/>
      <c r="X46" s="19"/>
      <c r="Y46" s="19"/>
      <c r="Z46" s="53" t="s">
        <v>1357</v>
      </c>
      <c r="AA46" s="224" t="str">
        <f>'Short-term Worker Summary'!K48</f>
        <v>D</v>
      </c>
      <c r="AB46" s="233"/>
      <c r="AC46" s="233"/>
    </row>
    <row r="47" spans="1:29" ht="42.75" x14ac:dyDescent="0.2">
      <c r="A47" s="304">
        <f>'Short-term Worker Summary'!A49</f>
        <v>0</v>
      </c>
      <c r="B47" s="22" t="str">
        <f>'Short-term Worker Summary'!B49</f>
        <v>1,3 - Butadiene</v>
      </c>
      <c r="C47" s="22" t="str">
        <f>'Short-term Worker Summary'!C49</f>
        <v>106-99-0</v>
      </c>
      <c r="D47" s="123"/>
      <c r="E47" s="223">
        <f>'Short-term Worker Summary'!E49</f>
        <v>0.8</v>
      </c>
      <c r="F47" s="79"/>
      <c r="G47" s="48" t="s">
        <v>1357</v>
      </c>
      <c r="H47" s="120"/>
      <c r="I47" s="120"/>
      <c r="J47" s="30"/>
      <c r="K47" s="19"/>
      <c r="L47" s="19"/>
      <c r="M47" s="92"/>
      <c r="N47" s="92"/>
      <c r="O47" s="92"/>
      <c r="P47" s="92"/>
      <c r="Q47" s="19"/>
      <c r="R47" s="19"/>
      <c r="S47" s="19"/>
      <c r="T47" s="19"/>
      <c r="U47" s="19"/>
      <c r="V47" s="19"/>
      <c r="W47" s="19"/>
      <c r="X47" s="19"/>
      <c r="Y47" s="19"/>
      <c r="Z47" s="53">
        <f>(F47/E47)*'Short-term Worker Summary'!L49</f>
        <v>0</v>
      </c>
      <c r="AA47" s="224" t="str">
        <f>'Short-term Worker Summary'!K49</f>
        <v>Carcinogenic</v>
      </c>
      <c r="AB47" s="233" t="str">
        <f>'Short-term Worker Summary'!N49</f>
        <v>Or</v>
      </c>
      <c r="AC47" s="233" t="str">
        <f>'Short-term Worker Summary'!O49</f>
        <v>In</v>
      </c>
    </row>
    <row r="48" spans="1:29" x14ac:dyDescent="0.2">
      <c r="A48" s="304">
        <f>'Short-term Worker Summary'!A50</f>
        <v>0</v>
      </c>
      <c r="B48" s="22" t="str">
        <f>'Short-term Worker Summary'!B50</f>
        <v>n-Butylbenzene</v>
      </c>
      <c r="C48" s="22" t="str">
        <f>'Short-term Worker Summary'!C50</f>
        <v>104-51-8</v>
      </c>
      <c r="D48" s="123"/>
      <c r="E48" s="223" t="str">
        <f>'Short-term Worker Summary'!E50</f>
        <v>NA</v>
      </c>
      <c r="F48" s="79"/>
      <c r="G48" s="48" t="s">
        <v>1357</v>
      </c>
      <c r="H48" s="120"/>
      <c r="I48" s="120"/>
      <c r="J48" s="87"/>
      <c r="K48" s="86"/>
      <c r="L48" s="86"/>
      <c r="M48" s="128" t="str">
        <f>G48</f>
        <v>NA</v>
      </c>
      <c r="N48" s="92"/>
      <c r="O48" s="92"/>
      <c r="P48" s="92"/>
      <c r="Q48" s="19"/>
      <c r="R48" s="19"/>
      <c r="S48" s="19"/>
      <c r="T48" s="19"/>
      <c r="U48" s="19"/>
      <c r="V48" s="19"/>
      <c r="W48" s="19"/>
      <c r="X48" s="19"/>
      <c r="Y48" s="19"/>
      <c r="Z48" s="53" t="s">
        <v>1357</v>
      </c>
      <c r="AA48" s="224" t="str">
        <f>'Short-term Worker Summary'!K50</f>
        <v>NA</v>
      </c>
      <c r="AB48" s="224"/>
      <c r="AC48" s="224"/>
    </row>
    <row r="49" spans="1:29" x14ac:dyDescent="0.2">
      <c r="A49" s="304">
        <f>'Short-term Worker Summary'!A51</f>
        <v>0</v>
      </c>
      <c r="B49" s="22" t="str">
        <f>'Short-term Worker Summary'!B51</f>
        <v>sec-Butylbenzene</v>
      </c>
      <c r="C49" s="22" t="str">
        <f>'Short-term Worker Summary'!C51</f>
        <v>135-98-8</v>
      </c>
      <c r="D49" s="123"/>
      <c r="E49" s="223" t="str">
        <f>'Short-term Worker Summary'!E51</f>
        <v>NA</v>
      </c>
      <c r="F49" s="79"/>
      <c r="G49" s="48" t="s">
        <v>1357</v>
      </c>
      <c r="H49" s="120"/>
      <c r="I49" s="120"/>
      <c r="J49" s="87"/>
      <c r="K49" s="86"/>
      <c r="L49" s="86"/>
      <c r="M49" s="128" t="str">
        <f>G49</f>
        <v>NA</v>
      </c>
      <c r="N49" s="92"/>
      <c r="O49" s="92"/>
      <c r="P49" s="92"/>
      <c r="Q49" s="19"/>
      <c r="R49" s="19"/>
      <c r="S49" s="19"/>
      <c r="T49" s="19"/>
      <c r="U49" s="19"/>
      <c r="V49" s="19"/>
      <c r="W49" s="19"/>
      <c r="X49" s="19"/>
      <c r="Y49" s="19"/>
      <c r="Z49" s="53" t="s">
        <v>1357</v>
      </c>
      <c r="AA49" s="224" t="str">
        <f>'Short-term Worker Summary'!K51</f>
        <v>NA</v>
      </c>
      <c r="AB49" s="224"/>
      <c r="AC49" s="224"/>
    </row>
    <row r="50" spans="1:29" x14ac:dyDescent="0.2">
      <c r="A50" s="304">
        <f>'Short-term Worker Summary'!A52</f>
        <v>0</v>
      </c>
      <c r="B50" s="22" t="str">
        <f>'Short-term Worker Summary'!B52</f>
        <v>tert-Butylbenzene</v>
      </c>
      <c r="C50" s="22" t="str">
        <f>'Short-term Worker Summary'!C52</f>
        <v>98-06-6</v>
      </c>
      <c r="D50" s="123"/>
      <c r="E50" s="223" t="str">
        <f>'Short-term Worker Summary'!E52</f>
        <v>NA</v>
      </c>
      <c r="F50" s="79"/>
      <c r="G50" s="48" t="s">
        <v>1357</v>
      </c>
      <c r="H50" s="120"/>
      <c r="I50" s="120"/>
      <c r="J50" s="87"/>
      <c r="K50" s="86"/>
      <c r="L50" s="86"/>
      <c r="M50" s="128" t="str">
        <f>G50</f>
        <v>NA</v>
      </c>
      <c r="N50" s="92"/>
      <c r="O50" s="92"/>
      <c r="P50" s="92"/>
      <c r="Q50" s="19"/>
      <c r="R50" s="19"/>
      <c r="S50" s="19"/>
      <c r="T50" s="19"/>
      <c r="U50" s="19"/>
      <c r="V50" s="19"/>
      <c r="W50" s="19"/>
      <c r="X50" s="19"/>
      <c r="Y50" s="19"/>
      <c r="Z50" s="53" t="s">
        <v>1357</v>
      </c>
      <c r="AA50" s="224" t="str">
        <f>'Short-term Worker Summary'!K52</f>
        <v>NA</v>
      </c>
      <c r="AB50" s="224"/>
      <c r="AC50" s="224"/>
    </row>
    <row r="51" spans="1:29" x14ac:dyDescent="0.2">
      <c r="A51" s="304">
        <f>'Short-term Worker Summary'!A53</f>
        <v>0</v>
      </c>
      <c r="B51" s="22" t="str">
        <f>'Short-term Worker Summary'!B53</f>
        <v>Carbon Disulfide</v>
      </c>
      <c r="C51" s="22" t="str">
        <f>'Short-term Worker Summary'!C53</f>
        <v>75-15-0</v>
      </c>
      <c r="D51" s="123"/>
      <c r="E51" s="223">
        <f>'Short-term Worker Summary'!E53</f>
        <v>55</v>
      </c>
      <c r="F51" s="79"/>
      <c r="G51" s="48">
        <f>(F51/E51)*'Short-term Worker Summary'!F53</f>
        <v>0</v>
      </c>
      <c r="H51" s="120"/>
      <c r="I51" s="120" t="str">
        <f>'Short-term Worker Summary'!I53</f>
        <v>In</v>
      </c>
      <c r="J51" s="136"/>
      <c r="K51" s="200"/>
      <c r="L51" s="19"/>
      <c r="M51" s="11">
        <f>G51</f>
        <v>0</v>
      </c>
      <c r="N51" s="201"/>
      <c r="O51" s="19"/>
      <c r="P51" s="19"/>
      <c r="Q51" s="19"/>
      <c r="R51" s="19"/>
      <c r="S51" s="11">
        <f>G51</f>
        <v>0</v>
      </c>
      <c r="T51" s="19"/>
      <c r="U51" s="19"/>
      <c r="V51" s="19"/>
      <c r="W51" s="19"/>
      <c r="X51" s="19"/>
      <c r="Y51" s="19"/>
      <c r="Z51" s="53" t="s">
        <v>1357</v>
      </c>
      <c r="AA51" s="224" t="str">
        <f>'Short-term Worker Summary'!K53</f>
        <v>NA</v>
      </c>
      <c r="AB51" s="224"/>
      <c r="AC51" s="224"/>
    </row>
    <row r="52" spans="1:29" x14ac:dyDescent="0.2">
      <c r="A52" s="304">
        <f>'Short-term Worker Summary'!A54</f>
        <v>0</v>
      </c>
      <c r="B52" s="22" t="str">
        <f>'Short-term Worker Summary'!B54</f>
        <v>Carbon Tetrachloride</v>
      </c>
      <c r="C52" s="22" t="str">
        <f>'Short-term Worker Summary'!C54</f>
        <v>56-23-5</v>
      </c>
      <c r="D52" s="123"/>
      <c r="E52" s="223">
        <f>'Short-term Worker Summary'!E54</f>
        <v>3.5</v>
      </c>
      <c r="F52" s="79"/>
      <c r="G52" s="48" t="s">
        <v>1357</v>
      </c>
      <c r="H52" s="120"/>
      <c r="I52" s="120"/>
      <c r="J52" s="30"/>
      <c r="K52" s="19"/>
      <c r="L52" s="19"/>
      <c r="M52" s="19"/>
      <c r="N52" s="19"/>
      <c r="O52" s="19"/>
      <c r="P52" s="19"/>
      <c r="Q52" s="11"/>
      <c r="R52" s="11"/>
      <c r="S52" s="19"/>
      <c r="T52" s="19"/>
      <c r="U52" s="19"/>
      <c r="V52" s="19"/>
      <c r="W52" s="19"/>
      <c r="X52" s="19"/>
      <c r="Y52" s="19"/>
      <c r="Z52" s="53">
        <f>(F52/E52)*'Short-term Worker Summary'!L54</f>
        <v>0</v>
      </c>
      <c r="AA52" s="224" t="str">
        <f>'Short-term Worker Summary'!K54</f>
        <v>B2</v>
      </c>
      <c r="AB52" s="224"/>
      <c r="AC52" s="233" t="str">
        <f>'Short-term Worker Summary'!O54</f>
        <v>In</v>
      </c>
    </row>
    <row r="53" spans="1:29" x14ac:dyDescent="0.2">
      <c r="A53" s="304">
        <f>'Short-term Worker Summary'!A55</f>
        <v>0</v>
      </c>
      <c r="B53" s="22" t="str">
        <f>'Short-term Worker Summary'!B55</f>
        <v>Chlorobenzene</v>
      </c>
      <c r="C53" s="22" t="str">
        <f>'Short-term Worker Summary'!C55</f>
        <v>108-90-7</v>
      </c>
      <c r="D53" s="123"/>
      <c r="E53" s="223">
        <f>'Short-term Worker Summary'!E55</f>
        <v>76</v>
      </c>
      <c r="F53" s="79"/>
      <c r="G53" s="48">
        <f>(F53/E53)*'Short-term Worker Summary'!F55</f>
        <v>0</v>
      </c>
      <c r="H53" s="120" t="str">
        <f>'Short-term Worker Summary'!H55</f>
        <v>Or De</v>
      </c>
      <c r="I53" s="120" t="str">
        <f>'Short-term Worker Summary'!I55</f>
        <v>In</v>
      </c>
      <c r="J53" s="30"/>
      <c r="K53" s="19"/>
      <c r="L53" s="19"/>
      <c r="M53" s="19"/>
      <c r="N53" s="19"/>
      <c r="O53" s="19"/>
      <c r="P53" s="11">
        <f>G53</f>
        <v>0</v>
      </c>
      <c r="Q53" s="11">
        <f>G53</f>
        <v>0</v>
      </c>
      <c r="R53" s="11"/>
      <c r="S53" s="19"/>
      <c r="T53" s="19"/>
      <c r="U53" s="19"/>
      <c r="V53" s="19"/>
      <c r="W53" s="19"/>
      <c r="X53" s="19"/>
      <c r="Y53" s="19"/>
      <c r="Z53" s="53" t="s">
        <v>1357</v>
      </c>
      <c r="AA53" s="224" t="str">
        <f>'Short-term Worker Summary'!K55</f>
        <v>D</v>
      </c>
      <c r="AB53" s="224"/>
      <c r="AC53" s="233"/>
    </row>
    <row r="54" spans="1:29" x14ac:dyDescent="0.2">
      <c r="A54" s="304">
        <f>'Short-term Worker Summary'!A56</f>
        <v>0</v>
      </c>
      <c r="B54" s="22" t="str">
        <f>'Short-term Worker Summary'!B56</f>
        <v>Chloroethane (ethyl chloride)</v>
      </c>
      <c r="C54" s="22" t="str">
        <f>'Short-term Worker Summary'!C56</f>
        <v>75-00-3</v>
      </c>
      <c r="D54" s="123"/>
      <c r="E54" s="223" t="str">
        <f>'Short-term Worker Summary'!E56</f>
        <v>NA</v>
      </c>
      <c r="F54" s="79"/>
      <c r="G54" s="48" t="s">
        <v>1357</v>
      </c>
      <c r="H54" s="120"/>
      <c r="I54" s="120"/>
      <c r="J54" s="30"/>
      <c r="K54" s="19"/>
      <c r="L54" s="19"/>
      <c r="M54" s="19"/>
      <c r="N54" s="19"/>
      <c r="O54" s="19"/>
      <c r="P54" s="19"/>
      <c r="Q54" s="19"/>
      <c r="R54" s="19"/>
      <c r="S54" s="11" t="str">
        <f>G54</f>
        <v>NA</v>
      </c>
      <c r="T54" s="19"/>
      <c r="U54" s="19"/>
      <c r="V54" s="19"/>
      <c r="W54" s="19"/>
      <c r="X54" s="19"/>
      <c r="Y54" s="19"/>
      <c r="Z54" s="53" t="s">
        <v>1357</v>
      </c>
      <c r="AA54" s="224" t="str">
        <f>'Short-term Worker Summary'!K56</f>
        <v>NA</v>
      </c>
      <c r="AB54" s="224"/>
      <c r="AC54" s="233" t="str">
        <f>'Short-term Worker Summary'!O56</f>
        <v>Or</v>
      </c>
    </row>
    <row r="55" spans="1:29" s="85" customFormat="1" x14ac:dyDescent="0.2">
      <c r="A55" s="304">
        <f>'Short-term Worker Summary'!A57</f>
        <v>0</v>
      </c>
      <c r="B55" s="22" t="str">
        <f>'Short-term Worker Summary'!B57</f>
        <v>Chloroform (trichloromethane)</v>
      </c>
      <c r="C55" s="22" t="str">
        <f>'Short-term Worker Summary'!C57</f>
        <v>67-66-3</v>
      </c>
      <c r="D55" s="123"/>
      <c r="E55" s="223">
        <f>'Short-term Worker Summary'!E57</f>
        <v>3</v>
      </c>
      <c r="F55" s="79"/>
      <c r="G55" s="48">
        <f>(F55/E55)*'Short-term Worker Summary'!F57</f>
        <v>0</v>
      </c>
      <c r="H55" s="120"/>
      <c r="I55" s="120" t="str">
        <f>'Short-term Worker Summary'!I57</f>
        <v>In</v>
      </c>
      <c r="J55" s="87"/>
      <c r="K55" s="86"/>
      <c r="L55" s="86"/>
      <c r="M55" s="86"/>
      <c r="N55" s="86"/>
      <c r="O55" s="19"/>
      <c r="P55" s="11">
        <f>G55</f>
        <v>0</v>
      </c>
      <c r="Q55" s="11">
        <f>G55</f>
        <v>0</v>
      </c>
      <c r="R55" s="11"/>
      <c r="S55" s="11">
        <f>G55</f>
        <v>0</v>
      </c>
      <c r="T55" s="86"/>
      <c r="U55" s="86"/>
      <c r="V55" s="86"/>
      <c r="W55" s="86"/>
      <c r="X55" s="86"/>
      <c r="Y55" s="86"/>
      <c r="Z55" s="53">
        <f>(F55/E55)*'Short-term Worker Summary'!L57</f>
        <v>0</v>
      </c>
      <c r="AA55" s="224" t="str">
        <f>'Short-term Worker Summary'!K57</f>
        <v>B2</v>
      </c>
      <c r="AB55" s="224"/>
      <c r="AC55" s="233" t="str">
        <f>'Short-term Worker Summary'!O57</f>
        <v>In</v>
      </c>
    </row>
    <row r="56" spans="1:29" x14ac:dyDescent="0.2">
      <c r="A56" s="304">
        <f>'Short-term Worker Summary'!A58</f>
        <v>0</v>
      </c>
      <c r="B56" s="22" t="str">
        <f>'Short-term Worker Summary'!B58</f>
        <v>Chloromethane (methyl chloride)</v>
      </c>
      <c r="C56" s="22" t="str">
        <f>'Short-term Worker Summary'!C58</f>
        <v>74-87-3</v>
      </c>
      <c r="D56" s="123"/>
      <c r="E56" s="223">
        <f>'Short-term Worker Summary'!E58</f>
        <v>30</v>
      </c>
      <c r="F56" s="79"/>
      <c r="G56" s="48">
        <f>(F56/E56)*'Short-term Worker Summary'!F58</f>
        <v>0</v>
      </c>
      <c r="H56" s="120" t="str">
        <f>'Short-term Worker Summary'!H58</f>
        <v>Or</v>
      </c>
      <c r="I56" s="120" t="str">
        <f>'Short-term Worker Summary'!I58</f>
        <v>In</v>
      </c>
      <c r="J56" s="30"/>
      <c r="K56" s="19"/>
      <c r="L56" s="19"/>
      <c r="M56" s="11">
        <f>G56</f>
        <v>0</v>
      </c>
      <c r="N56" s="19"/>
      <c r="O56" s="19"/>
      <c r="P56" s="19"/>
      <c r="Q56" s="11">
        <f>G56</f>
        <v>0</v>
      </c>
      <c r="R56" s="19"/>
      <c r="S56" s="19"/>
      <c r="T56" s="19"/>
      <c r="U56" s="19"/>
      <c r="V56" s="19"/>
      <c r="W56" s="19"/>
      <c r="X56" s="19"/>
      <c r="Y56" s="11"/>
      <c r="Z56" s="53" t="s">
        <v>1357</v>
      </c>
      <c r="AA56" s="224" t="str">
        <f>'Short-term Worker Summary'!K58</f>
        <v>D</v>
      </c>
      <c r="AB56" s="224"/>
      <c r="AC56" s="233"/>
    </row>
    <row r="57" spans="1:29" s="85" customFormat="1" x14ac:dyDescent="0.2">
      <c r="A57" s="304">
        <f>'Short-term Worker Summary'!A59</f>
        <v>0</v>
      </c>
      <c r="B57" s="22" t="str">
        <f>'Short-term Worker Summary'!B59</f>
        <v>2-Chlorotoluene</v>
      </c>
      <c r="C57" s="22" t="str">
        <f>'Short-term Worker Summary'!C59</f>
        <v>95-49-8</v>
      </c>
      <c r="D57" s="123"/>
      <c r="E57" s="223">
        <f>'Short-term Worker Summary'!E59</f>
        <v>436</v>
      </c>
      <c r="F57" s="79"/>
      <c r="G57" s="48">
        <f>(F57/E57)*'Short-term Worker Summary'!F59</f>
        <v>0</v>
      </c>
      <c r="H57" s="120" t="str">
        <f>'Short-term Worker Summary'!H59</f>
        <v>In</v>
      </c>
      <c r="I57" s="120" t="str">
        <f>'Short-term Worker Summary'!I59</f>
        <v>?</v>
      </c>
      <c r="J57" s="135" t="s">
        <v>295</v>
      </c>
      <c r="K57" s="201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128"/>
      <c r="Z57" s="53" t="s">
        <v>1357</v>
      </c>
      <c r="AA57" s="224" t="str">
        <f>'Short-term Worker Summary'!K59</f>
        <v>NA</v>
      </c>
      <c r="AB57" s="224"/>
      <c r="AC57" s="233"/>
    </row>
    <row r="58" spans="1:29" s="85" customFormat="1" x14ac:dyDescent="0.2">
      <c r="A58" s="304">
        <f>'Short-term Worker Summary'!A60</f>
        <v>0</v>
      </c>
      <c r="B58" s="22" t="str">
        <f>'Short-term Worker Summary'!B60</f>
        <v>Cumene (isopropylbenzene)</v>
      </c>
      <c r="C58" s="22" t="str">
        <f>'Short-term Worker Summary'!C60</f>
        <v>98-82-8</v>
      </c>
      <c r="D58" s="123"/>
      <c r="E58" s="223">
        <f>'Short-term Worker Summary'!E60</f>
        <v>240</v>
      </c>
      <c r="F58" s="79"/>
      <c r="G58" s="48">
        <f>(F58/E58)*'Short-term Worker Summary'!F60</f>
        <v>0</v>
      </c>
      <c r="H58" s="120"/>
      <c r="I58" s="120" t="str">
        <f>'Short-term Worker Summary'!I60</f>
        <v>In</v>
      </c>
      <c r="J58" s="137">
        <f>G58</f>
        <v>0</v>
      </c>
      <c r="K58" s="128"/>
      <c r="L58" s="86"/>
      <c r="M58" s="128"/>
      <c r="N58" s="92"/>
      <c r="O58" s="92"/>
      <c r="P58" s="128">
        <f>G58</f>
        <v>0</v>
      </c>
      <c r="Q58" s="86"/>
      <c r="R58" s="86"/>
      <c r="S58" s="86"/>
      <c r="T58" s="128"/>
      <c r="U58" s="128"/>
      <c r="V58" s="92"/>
      <c r="W58" s="92"/>
      <c r="X58" s="92"/>
      <c r="Y58" s="92"/>
      <c r="Z58" s="53" t="s">
        <v>1357</v>
      </c>
      <c r="AA58" s="224" t="str">
        <f>'Short-term Worker Summary'!K60</f>
        <v>NA</v>
      </c>
      <c r="AB58" s="224"/>
      <c r="AC58" s="233"/>
    </row>
    <row r="59" spans="1:29" ht="21.75" x14ac:dyDescent="0.2">
      <c r="A59" s="304">
        <f>'Short-term Worker Summary'!A61</f>
        <v>0</v>
      </c>
      <c r="B59" s="22" t="str">
        <f>'Short-term Worker Summary'!B61</f>
        <v>1,2 - Dibromoethane (ethylene dibromide)</v>
      </c>
      <c r="C59" s="22" t="str">
        <f>'Short-term Worker Summary'!C61</f>
        <v>106-93-4</v>
      </c>
      <c r="D59" s="123"/>
      <c r="E59" s="223">
        <f>'Short-term Worker Summary'!E61</f>
        <v>0.5</v>
      </c>
      <c r="F59" s="79"/>
      <c r="G59" s="48">
        <f>(F59/E59)*'Short-term Worker Summary'!F61</f>
        <v>0</v>
      </c>
      <c r="H59" s="120" t="str">
        <f>'Short-term Worker Summary'!H61</f>
        <v>Or</v>
      </c>
      <c r="I59" s="120" t="str">
        <f>'Short-term Worker Summary'!I61</f>
        <v>In</v>
      </c>
      <c r="J59" s="10">
        <f>G59</f>
        <v>0</v>
      </c>
      <c r="K59" s="19"/>
      <c r="L59" s="19"/>
      <c r="M59" s="19"/>
      <c r="N59" s="19"/>
      <c r="O59" s="19"/>
      <c r="P59" s="19"/>
      <c r="Q59" s="11">
        <f>G59</f>
        <v>0</v>
      </c>
      <c r="R59" s="19"/>
      <c r="S59" s="11">
        <f>G59</f>
        <v>0</v>
      </c>
      <c r="T59" s="19"/>
      <c r="U59" s="19"/>
      <c r="V59" s="19"/>
      <c r="W59" s="19"/>
      <c r="X59" s="19"/>
      <c r="Y59" s="19"/>
      <c r="Z59" s="53">
        <f>(F59/E59)*'Short-term Worker Summary'!L61</f>
        <v>0</v>
      </c>
      <c r="AA59" s="224" t="str">
        <f>'Short-term Worker Summary'!K61</f>
        <v>Likely</v>
      </c>
      <c r="AB59" s="224"/>
      <c r="AC59" s="233" t="str">
        <f>'Short-term Worker Summary'!O61</f>
        <v>In</v>
      </c>
    </row>
    <row r="60" spans="1:29" x14ac:dyDescent="0.2">
      <c r="A60" s="304">
        <f>'Short-term Worker Summary'!A62</f>
        <v>0</v>
      </c>
      <c r="B60" s="22" t="str">
        <f>'Short-term Worker Summary'!B62</f>
        <v>Dibromomethane (methylene bromide)</v>
      </c>
      <c r="C60" s="22" t="str">
        <f>'Short-term Worker Summary'!C62</f>
        <v>74-95-3</v>
      </c>
      <c r="D60" s="123"/>
      <c r="E60" s="223">
        <f>'Short-term Worker Summary'!E62</f>
        <v>11182</v>
      </c>
      <c r="F60" s="79"/>
      <c r="G60" s="48">
        <f>(F60/E60)*'Short-term Worker Summary'!F62</f>
        <v>0</v>
      </c>
      <c r="H60" s="120" t="str">
        <f>'Short-term Worker Summary'!H62</f>
        <v>In</v>
      </c>
      <c r="I60" s="120" t="str">
        <f>'Short-term Worker Summary'!I62</f>
        <v>?</v>
      </c>
      <c r="J60" s="135" t="s">
        <v>296</v>
      </c>
      <c r="K60" s="11"/>
      <c r="L60" s="11"/>
      <c r="M60" s="201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53" t="s">
        <v>1357</v>
      </c>
      <c r="AA60" s="224" t="str">
        <f>'Short-term Worker Summary'!K62</f>
        <v>NA</v>
      </c>
      <c r="AB60" s="224"/>
      <c r="AC60" s="224"/>
    </row>
    <row r="61" spans="1:29" x14ac:dyDescent="0.2">
      <c r="A61" s="304">
        <f>'Short-term Worker Summary'!A63</f>
        <v>0</v>
      </c>
      <c r="B61" s="22" t="str">
        <f>'Short-term Worker Summary'!B63</f>
        <v>Dichlorodifluoromethane (Freon 12)</v>
      </c>
      <c r="C61" s="22" t="str">
        <f>'Short-term Worker Summary'!C63</f>
        <v>75-71-8</v>
      </c>
      <c r="D61" s="123"/>
      <c r="E61" s="223">
        <f>'Short-term Worker Summary'!E63</f>
        <v>135</v>
      </c>
      <c r="F61" s="79"/>
      <c r="G61" s="48">
        <f>(F61/E61)*'Short-term Worker Summary'!F63</f>
        <v>0</v>
      </c>
      <c r="H61" s="120"/>
      <c r="I61" s="120" t="str">
        <f>'Short-term Worker Summary'!I63</f>
        <v>In</v>
      </c>
      <c r="J61" s="30"/>
      <c r="K61" s="19"/>
      <c r="L61" s="19"/>
      <c r="M61" s="19"/>
      <c r="N61" s="19"/>
      <c r="O61" s="19"/>
      <c r="P61" s="19"/>
      <c r="Q61" s="11">
        <f>G61</f>
        <v>0</v>
      </c>
      <c r="R61" s="19"/>
      <c r="S61" s="19"/>
      <c r="T61" s="19"/>
      <c r="U61" s="19"/>
      <c r="V61" s="19"/>
      <c r="W61" s="19"/>
      <c r="X61" s="19"/>
      <c r="Y61" s="11"/>
      <c r="Z61" s="53" t="s">
        <v>1357</v>
      </c>
      <c r="AA61" s="224" t="str">
        <f>'Short-term Worker Summary'!K63</f>
        <v>NA</v>
      </c>
      <c r="AB61" s="224"/>
      <c r="AC61" s="224"/>
    </row>
    <row r="62" spans="1:29" x14ac:dyDescent="0.2">
      <c r="A62" s="304">
        <f>'Short-term Worker Summary'!A64</f>
        <v>0</v>
      </c>
      <c r="B62" s="22" t="str">
        <f>'Short-term Worker Summary'!B64</f>
        <v>1,1 - Dichloroethane</v>
      </c>
      <c r="C62" s="22" t="str">
        <f>'Short-term Worker Summary'!C64</f>
        <v>75-34-3</v>
      </c>
      <c r="D62" s="123"/>
      <c r="E62" s="223">
        <f>'Short-term Worker Summary'!E64</f>
        <v>55</v>
      </c>
      <c r="F62" s="79"/>
      <c r="G62" s="48">
        <f>(F62/E62)*'Short-term Worker Summary'!F64</f>
        <v>0</v>
      </c>
      <c r="H62" s="120"/>
      <c r="I62" s="120" t="str">
        <f>'Short-term Worker Summary'!I64</f>
        <v>In</v>
      </c>
      <c r="J62" s="30"/>
      <c r="K62" s="19"/>
      <c r="L62" s="19"/>
      <c r="M62" s="19"/>
      <c r="N62" s="19"/>
      <c r="O62" s="19"/>
      <c r="P62" s="11">
        <f>G62</f>
        <v>0</v>
      </c>
      <c r="Q62" s="19"/>
      <c r="R62" s="19"/>
      <c r="S62" s="19"/>
      <c r="T62" s="19"/>
      <c r="U62" s="19"/>
      <c r="V62" s="19"/>
      <c r="W62" s="19"/>
      <c r="X62" s="19"/>
      <c r="Y62" s="19"/>
      <c r="Z62" s="53">
        <f>(F62/E62)*'Short-term Worker Summary'!L64</f>
        <v>0</v>
      </c>
      <c r="AA62" s="224" t="str">
        <f>'Short-term Worker Summary'!K64</f>
        <v>C</v>
      </c>
      <c r="AB62" s="224"/>
      <c r="AC62" s="233" t="str">
        <f>'Short-term Worker Summary'!O64</f>
        <v>In</v>
      </c>
    </row>
    <row r="63" spans="1:29" x14ac:dyDescent="0.2">
      <c r="A63" s="304">
        <f>'Short-term Worker Summary'!A65</f>
        <v>0</v>
      </c>
      <c r="B63" s="22" t="str">
        <f>'Short-term Worker Summary'!B65</f>
        <v>1,2 - Dichloroethane</v>
      </c>
      <c r="C63" s="22" t="str">
        <f>'Short-term Worker Summary'!C65</f>
        <v>107-06-2</v>
      </c>
      <c r="D63" s="123"/>
      <c r="E63" s="223">
        <f>'Short-term Worker Summary'!E65</f>
        <v>6</v>
      </c>
      <c r="F63" s="79"/>
      <c r="G63" s="48" t="s">
        <v>1357</v>
      </c>
      <c r="H63" s="120"/>
      <c r="I63" s="120"/>
      <c r="J63" s="3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53">
        <f>(F63/E63)*'Short-term Worker Summary'!L65</f>
        <v>0</v>
      </c>
      <c r="AA63" s="224" t="str">
        <f>'Short-term Worker Summary'!K65</f>
        <v>B2</v>
      </c>
      <c r="AB63" s="224"/>
      <c r="AC63" s="233" t="str">
        <f>'Short-term Worker Summary'!O65</f>
        <v>In</v>
      </c>
    </row>
    <row r="64" spans="1:29" x14ac:dyDescent="0.2">
      <c r="A64" s="304">
        <f>'Short-term Worker Summary'!A66</f>
        <v>0</v>
      </c>
      <c r="B64" s="22" t="str">
        <f>'Short-term Worker Summary'!B66</f>
        <v>1,1 - Dichloroethylene</v>
      </c>
      <c r="C64" s="22" t="str">
        <f>'Short-term Worker Summary'!C66</f>
        <v>75-35-4</v>
      </c>
      <c r="D64" s="123"/>
      <c r="E64" s="223">
        <f>'Short-term Worker Summary'!E66</f>
        <v>60</v>
      </c>
      <c r="F64" s="79"/>
      <c r="G64" s="48">
        <f>(F64/E64)*'Short-term Worker Summary'!F66</f>
        <v>0</v>
      </c>
      <c r="H64" s="120" t="str">
        <f>'Short-term Worker Summary'!H66</f>
        <v>In</v>
      </c>
      <c r="I64" s="120" t="str">
        <f>'Short-term Worker Summary'!I66</f>
        <v>?</v>
      </c>
      <c r="J64" s="30"/>
      <c r="K64" s="19"/>
      <c r="L64" s="19"/>
      <c r="M64" s="19"/>
      <c r="N64" s="19"/>
      <c r="O64" s="19"/>
      <c r="P64" s="19"/>
      <c r="Q64" s="11">
        <f>G64</f>
        <v>0</v>
      </c>
      <c r="R64" s="19"/>
      <c r="S64" s="19"/>
      <c r="T64" s="19"/>
      <c r="U64" s="19"/>
      <c r="V64" s="19"/>
      <c r="W64" s="19"/>
      <c r="X64" s="19"/>
      <c r="Y64" s="19"/>
      <c r="Z64" s="53" t="s">
        <v>1357</v>
      </c>
      <c r="AA64" s="224" t="str">
        <f>'Short-term Worker Summary'!K66</f>
        <v>NA</v>
      </c>
      <c r="AB64" s="224"/>
      <c r="AC64" s="233"/>
    </row>
    <row r="65" spans="1:29" x14ac:dyDescent="0.2">
      <c r="A65" s="304">
        <f>'Short-term Worker Summary'!A67</f>
        <v>0</v>
      </c>
      <c r="B65" s="22" t="str">
        <f>'Short-term Worker Summary'!B67</f>
        <v>cis - 1,2 - Dichloroethylene</v>
      </c>
      <c r="C65" s="22" t="str">
        <f>'Short-term Worker Summary'!C67</f>
        <v>154-59-2</v>
      </c>
      <c r="D65" s="123"/>
      <c r="E65" s="223">
        <f>'Short-term Worker Summary'!E67</f>
        <v>62</v>
      </c>
      <c r="F65" s="79"/>
      <c r="G65" s="48">
        <f>(F65/E65)*'Short-term Worker Summary'!F67</f>
        <v>0</v>
      </c>
      <c r="H65" s="120"/>
      <c r="I65" s="120" t="str">
        <f>'Short-term Worker Summary'!I67</f>
        <v>In</v>
      </c>
      <c r="J65" s="10"/>
      <c r="K65" s="11"/>
      <c r="L65" s="11">
        <f>G65</f>
        <v>0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53" t="s">
        <v>1357</v>
      </c>
      <c r="AA65" s="224" t="str">
        <f>'Short-term Worker Summary'!K67</f>
        <v>D</v>
      </c>
      <c r="AB65" s="224"/>
      <c r="AC65" s="233"/>
    </row>
    <row r="66" spans="1:29" x14ac:dyDescent="0.2">
      <c r="A66" s="304">
        <f>'Short-term Worker Summary'!A68</f>
        <v>0</v>
      </c>
      <c r="B66" s="22" t="str">
        <f>'Short-term Worker Summary'!B68</f>
        <v>trans - 1,2 - Dichloroethylene</v>
      </c>
      <c r="C66" s="22" t="str">
        <f>'Short-term Worker Summary'!C68</f>
        <v>156-60-5</v>
      </c>
      <c r="D66" s="123"/>
      <c r="E66" s="223">
        <f>'Short-term Worker Summary'!E68</f>
        <v>91</v>
      </c>
      <c r="F66" s="79"/>
      <c r="G66" s="48">
        <f>(F66/E66)*'Short-term Worker Summary'!F68</f>
        <v>0</v>
      </c>
      <c r="H66" s="120"/>
      <c r="I66" s="120" t="str">
        <f>'Short-term Worker Summary'!I68</f>
        <v>In</v>
      </c>
      <c r="J66" s="30"/>
      <c r="K66" s="19"/>
      <c r="L66" s="11">
        <f>G66</f>
        <v>0</v>
      </c>
      <c r="M66" s="19"/>
      <c r="N66" s="19"/>
      <c r="O66" s="19"/>
      <c r="P66" s="19"/>
      <c r="Q66" s="11">
        <f>G66</f>
        <v>0</v>
      </c>
      <c r="R66" s="11"/>
      <c r="S66" s="19"/>
      <c r="T66" s="19"/>
      <c r="U66" s="19"/>
      <c r="V66" s="19"/>
      <c r="W66" s="19"/>
      <c r="X66" s="19"/>
      <c r="Y66" s="19"/>
      <c r="Z66" s="53" t="s">
        <v>1357</v>
      </c>
      <c r="AA66" s="224" t="str">
        <f>'Short-term Worker Summary'!K68</f>
        <v>D</v>
      </c>
      <c r="AB66" s="224"/>
      <c r="AC66" s="233"/>
    </row>
    <row r="67" spans="1:29" x14ac:dyDescent="0.2">
      <c r="A67" s="304">
        <f>'Short-term Worker Summary'!A69</f>
        <v>0</v>
      </c>
      <c r="B67" s="22" t="str">
        <f>'Short-term Worker Summary'!B69</f>
        <v>1,2 - Dichloroethylene (mixed isomers)</v>
      </c>
      <c r="C67" s="22" t="str">
        <f>'Short-term Worker Summary'!C69</f>
        <v>540-59-0</v>
      </c>
      <c r="D67" s="123"/>
      <c r="E67" s="223">
        <f>'Short-term Worker Summary'!E69</f>
        <v>62</v>
      </c>
      <c r="F67" s="79"/>
      <c r="G67" s="48">
        <f>(F67/E67)*'Short-term Worker Summary'!F69</f>
        <v>0</v>
      </c>
      <c r="H67" s="120"/>
      <c r="I67" s="120" t="str">
        <f>'Short-term Worker Summary'!I69</f>
        <v>In</v>
      </c>
      <c r="J67" s="30"/>
      <c r="K67" s="19"/>
      <c r="L67" s="11">
        <f>G67</f>
        <v>0</v>
      </c>
      <c r="M67" s="19"/>
      <c r="N67" s="19"/>
      <c r="O67" s="19"/>
      <c r="P67" s="19"/>
      <c r="Q67" s="11">
        <f>G67</f>
        <v>0</v>
      </c>
      <c r="R67" s="11"/>
      <c r="S67" s="19"/>
      <c r="T67" s="19"/>
      <c r="U67" s="19"/>
      <c r="V67" s="19"/>
      <c r="W67" s="19"/>
      <c r="X67" s="19"/>
      <c r="Y67" s="19"/>
      <c r="Z67" s="53" t="s">
        <v>1357</v>
      </c>
      <c r="AA67" s="224" t="str">
        <f>'Short-term Worker Summary'!K69</f>
        <v>D</v>
      </c>
      <c r="AB67" s="224"/>
      <c r="AC67" s="233"/>
    </row>
    <row r="68" spans="1:29" x14ac:dyDescent="0.2">
      <c r="A68" s="304">
        <f>'Short-term Worker Summary'!A70</f>
        <v>0</v>
      </c>
      <c r="B68" s="22" t="str">
        <f>'Short-term Worker Summary'!B70</f>
        <v>Dichloromethane (methylene chloride)</v>
      </c>
      <c r="C68" s="22" t="str">
        <f>'Short-term Worker Summary'!C70</f>
        <v>75-09-2</v>
      </c>
      <c r="D68" s="123"/>
      <c r="E68" s="223">
        <f>'Short-term Worker Summary'!E70</f>
        <v>158</v>
      </c>
      <c r="F68" s="79"/>
      <c r="G68" s="48" t="s">
        <v>1357</v>
      </c>
      <c r="H68" s="120" t="str">
        <f>'Short-term Worker Summary'!H70</f>
        <v>In</v>
      </c>
      <c r="I68" s="120"/>
      <c r="J68" s="30"/>
      <c r="K68" s="19"/>
      <c r="L68" s="19"/>
      <c r="M68" s="19"/>
      <c r="N68" s="19"/>
      <c r="O68" s="19"/>
      <c r="P68" s="19"/>
      <c r="Q68" s="11" t="str">
        <f>G68</f>
        <v>NA</v>
      </c>
      <c r="R68" s="11"/>
      <c r="S68" s="19"/>
      <c r="T68" s="19"/>
      <c r="U68" s="19"/>
      <c r="V68" s="19"/>
      <c r="W68" s="19"/>
      <c r="X68" s="19"/>
      <c r="Y68" s="19"/>
      <c r="Z68" s="53">
        <f>(F68/E68)*'Short-term Worker Summary'!L70</f>
        <v>0</v>
      </c>
      <c r="AA68" s="224" t="str">
        <f>'Short-term Worker Summary'!K70</f>
        <v>B2</v>
      </c>
      <c r="AB68" s="224"/>
      <c r="AC68" s="233" t="str">
        <f>'Short-term Worker Summary'!O70</f>
        <v>In</v>
      </c>
    </row>
    <row r="69" spans="1:29" x14ac:dyDescent="0.2">
      <c r="A69" s="304">
        <f>'Short-term Worker Summary'!A71</f>
        <v>0</v>
      </c>
      <c r="B69" s="22" t="str">
        <f>'Short-term Worker Summary'!B71</f>
        <v>1,2 - Dichloropropane</v>
      </c>
      <c r="C69" s="22" t="str">
        <f>'Short-term Worker Summary'!C71</f>
        <v>78-87-5</v>
      </c>
      <c r="D69" s="123"/>
      <c r="E69" s="223">
        <f>'Short-term Worker Summary'!E71</f>
        <v>3</v>
      </c>
      <c r="F69" s="79"/>
      <c r="G69" s="48">
        <f>(F69/E69)*'Short-term Worker Summary'!F71</f>
        <v>0</v>
      </c>
      <c r="H69" s="120"/>
      <c r="I69" s="120" t="str">
        <f>'Short-term Worker Summary'!I71</f>
        <v>In</v>
      </c>
      <c r="J69" s="135"/>
      <c r="K69" s="19"/>
      <c r="L69" s="92"/>
      <c r="M69" s="92"/>
      <c r="N69" s="92"/>
      <c r="O69" s="92"/>
      <c r="P69" s="92"/>
      <c r="Q69" s="128"/>
      <c r="R69" s="11"/>
      <c r="S69" s="19"/>
      <c r="T69" s="11">
        <f>G69</f>
        <v>0</v>
      </c>
      <c r="U69" s="11"/>
      <c r="V69" s="19"/>
      <c r="W69" s="19"/>
      <c r="X69" s="19"/>
      <c r="Y69" s="19"/>
      <c r="Z69" s="53">
        <f>(F69/E69)*'Short-term Worker Summary'!L71</f>
        <v>0</v>
      </c>
      <c r="AA69" s="224" t="str">
        <f>'Short-term Worker Summary'!K71</f>
        <v>B2</v>
      </c>
      <c r="AB69" s="224"/>
      <c r="AC69" s="233" t="str">
        <f>'Short-term Worker Summary'!O71</f>
        <v>In</v>
      </c>
    </row>
    <row r="70" spans="1:29" s="85" customFormat="1" x14ac:dyDescent="0.2">
      <c r="A70" s="304">
        <f>'Short-term Worker Summary'!A72</f>
        <v>0</v>
      </c>
      <c r="B70" s="22" t="str">
        <f>'Short-term Worker Summary'!B72</f>
        <v>Ethyl benzene</v>
      </c>
      <c r="C70" s="22" t="str">
        <f>'Short-term Worker Summary'!C72</f>
        <v>100-41-4</v>
      </c>
      <c r="D70" s="123"/>
      <c r="E70" s="223">
        <f>'Short-term Worker Summary'!E72</f>
        <v>200</v>
      </c>
      <c r="F70" s="79"/>
      <c r="G70" s="48">
        <f>(F70/E70)*'Short-term Worker Summary'!F72</f>
        <v>0</v>
      </c>
      <c r="H70" s="120"/>
      <c r="I70" s="120" t="str">
        <f>'Short-term Worker Summary'!I72</f>
        <v>In</v>
      </c>
      <c r="J70" s="135" t="s">
        <v>395</v>
      </c>
      <c r="K70" s="201"/>
      <c r="L70" s="86"/>
      <c r="M70" s="86"/>
      <c r="N70" s="86"/>
      <c r="O70" s="86"/>
      <c r="P70" s="128"/>
      <c r="Q70" s="128"/>
      <c r="R70" s="128"/>
      <c r="S70" s="128"/>
      <c r="T70" s="86"/>
      <c r="U70" s="86"/>
      <c r="V70" s="86"/>
      <c r="W70" s="86"/>
      <c r="X70" s="86"/>
      <c r="Y70" s="86"/>
      <c r="Z70" s="53" t="s">
        <v>1357</v>
      </c>
      <c r="AA70" s="224" t="str">
        <f>'Short-term Worker Summary'!K72</f>
        <v>D</v>
      </c>
      <c r="AB70" s="224"/>
      <c r="AC70" s="233"/>
    </row>
    <row r="71" spans="1:29" x14ac:dyDescent="0.2">
      <c r="A71" s="304">
        <f>'Short-term Worker Summary'!A73</f>
        <v>0</v>
      </c>
      <c r="B71" s="22" t="str">
        <f>'Short-term Worker Summary'!B73</f>
        <v>Hexane</v>
      </c>
      <c r="C71" s="22" t="str">
        <f>'Short-term Worker Summary'!C73</f>
        <v>110-54-3</v>
      </c>
      <c r="D71" s="123"/>
      <c r="E71" s="223">
        <f>'Short-term Worker Summary'!E73</f>
        <v>100</v>
      </c>
      <c r="F71" s="79"/>
      <c r="G71" s="48">
        <f>(F71/E71)*'Short-term Worker Summary'!F73</f>
        <v>0</v>
      </c>
      <c r="H71" s="120"/>
      <c r="I71" s="120" t="str">
        <f>'Short-term Worker Summary'!I73</f>
        <v>In</v>
      </c>
      <c r="J71" s="135" t="s">
        <v>395</v>
      </c>
      <c r="K71" s="19"/>
      <c r="L71" s="19"/>
      <c r="M71" s="11"/>
      <c r="N71" s="201"/>
      <c r="O71" s="19"/>
      <c r="P71" s="19"/>
      <c r="Q71" s="11"/>
      <c r="R71" s="19"/>
      <c r="S71" s="11"/>
      <c r="T71" s="11"/>
      <c r="U71" s="11"/>
      <c r="W71" s="19"/>
      <c r="X71" s="19"/>
      <c r="Y71" s="19"/>
      <c r="Z71" s="53" t="s">
        <v>1357</v>
      </c>
      <c r="AA71" s="224" t="str">
        <f>'Short-term Worker Summary'!K73</f>
        <v>NA</v>
      </c>
      <c r="AB71" s="224"/>
      <c r="AC71" s="224"/>
    </row>
    <row r="72" spans="1:29" x14ac:dyDescent="0.2">
      <c r="A72" s="304">
        <f>'Short-term Worker Summary'!A74</f>
        <v>0</v>
      </c>
      <c r="B72" s="22" t="str">
        <f>'Short-term Worker Summary'!B74</f>
        <v>Methyl ethyl ketone (2-butanone)</v>
      </c>
      <c r="C72" s="22" t="str">
        <f>'Short-term Worker Summary'!C74</f>
        <v>78-93-3</v>
      </c>
      <c r="D72" s="123"/>
      <c r="E72" s="223">
        <f>'Short-term Worker Summary'!E74</f>
        <v>6000</v>
      </c>
      <c r="F72" s="79"/>
      <c r="G72" s="48">
        <f>(F72/E72)*'Short-term Worker Summary'!F74</f>
        <v>0</v>
      </c>
      <c r="H72" s="120"/>
      <c r="I72" s="120" t="str">
        <f>'Short-term Worker Summary'!I74</f>
        <v>In</v>
      </c>
      <c r="J72" s="136"/>
      <c r="K72" s="19"/>
      <c r="L72" s="19"/>
      <c r="M72" s="19"/>
      <c r="N72" s="19"/>
      <c r="O72" s="19"/>
      <c r="P72" s="19"/>
      <c r="Q72" s="19"/>
      <c r="R72" s="19"/>
      <c r="S72" s="11">
        <f>G72</f>
        <v>0</v>
      </c>
      <c r="T72" s="19"/>
      <c r="U72" s="19"/>
      <c r="V72" s="19"/>
      <c r="W72" s="19"/>
      <c r="X72" s="19"/>
      <c r="Y72" s="19"/>
      <c r="Z72" s="53" t="s">
        <v>1357</v>
      </c>
      <c r="AA72" s="224" t="str">
        <f>'Short-term Worker Summary'!K74</f>
        <v>NA</v>
      </c>
      <c r="AB72" s="224"/>
      <c r="AC72" s="224"/>
    </row>
    <row r="73" spans="1:29" x14ac:dyDescent="0.2">
      <c r="A73" s="304">
        <f>'Short-term Worker Summary'!A75</f>
        <v>0</v>
      </c>
      <c r="B73" s="22" t="str">
        <f>'Short-term Worker Summary'!B75</f>
        <v>Methyl isobutyl ketone (MIBK)</v>
      </c>
      <c r="C73" s="22" t="str">
        <f>'Short-term Worker Summary'!C75</f>
        <v>108-10-1</v>
      </c>
      <c r="D73" s="123"/>
      <c r="E73" s="223">
        <f>'Short-term Worker Summary'!E75</f>
        <v>4500</v>
      </c>
      <c r="F73" s="79"/>
      <c r="G73" s="48">
        <f>(F73/E73)*'Short-term Worker Summary'!F75</f>
        <v>0</v>
      </c>
      <c r="H73" s="120"/>
      <c r="I73" s="120" t="str">
        <f>'Short-term Worker Summary'!I75</f>
        <v>In</v>
      </c>
      <c r="J73" s="30"/>
      <c r="K73" s="19"/>
      <c r="L73" s="19"/>
      <c r="M73" s="19"/>
      <c r="N73" s="19"/>
      <c r="O73" s="19"/>
      <c r="P73" s="11">
        <f>G73</f>
        <v>0</v>
      </c>
      <c r="Q73" s="11">
        <f>G73</f>
        <v>0</v>
      </c>
      <c r="R73" s="19"/>
      <c r="S73" s="11">
        <f>G73</f>
        <v>0</v>
      </c>
      <c r="T73" s="19"/>
      <c r="U73" s="19"/>
      <c r="V73" s="19"/>
      <c r="W73" s="19"/>
      <c r="X73" s="19"/>
      <c r="Y73" s="11">
        <f>G73</f>
        <v>0</v>
      </c>
      <c r="Z73" s="53" t="s">
        <v>1357</v>
      </c>
      <c r="AA73" s="224" t="str">
        <f>'Short-term Worker Summary'!K75</f>
        <v>NA</v>
      </c>
      <c r="AB73" s="224"/>
      <c r="AC73" s="224"/>
    </row>
    <row r="74" spans="1:29" x14ac:dyDescent="0.2">
      <c r="A74" s="304">
        <f>'Short-term Worker Summary'!A76</f>
        <v>0</v>
      </c>
      <c r="B74" s="22" t="str">
        <f>'Short-term Worker Summary'!B76</f>
        <v>Naphthalene</v>
      </c>
      <c r="C74" s="22" t="str">
        <f>'Short-term Worker Summary'!C76</f>
        <v>91-20-3</v>
      </c>
      <c r="D74" s="123"/>
      <c r="E74" s="223">
        <f>'Short-term Worker Summary'!E76</f>
        <v>78</v>
      </c>
      <c r="F74" s="79"/>
      <c r="G74" s="48">
        <f>(F74/E74)*'Short-term Worker Summary'!F76</f>
        <v>0</v>
      </c>
      <c r="H74" s="120"/>
      <c r="I74" s="120" t="str">
        <f>'Short-term Worker Summary'!I76</f>
        <v>In</v>
      </c>
      <c r="J74" s="135"/>
      <c r="K74" s="11"/>
      <c r="L74" s="11">
        <f>G74</f>
        <v>0</v>
      </c>
      <c r="M74" s="19"/>
      <c r="N74" s="11"/>
      <c r="O74" s="201"/>
      <c r="P74" s="19"/>
      <c r="Q74" s="19"/>
      <c r="R74" s="19"/>
      <c r="S74" s="19"/>
      <c r="T74" s="11">
        <f>G74</f>
        <v>0</v>
      </c>
      <c r="U74" s="11"/>
      <c r="V74" s="19"/>
      <c r="W74" s="19"/>
      <c r="X74" s="19"/>
      <c r="Y74" s="11">
        <f>G74</f>
        <v>0</v>
      </c>
      <c r="Z74" s="53" t="s">
        <v>1357</v>
      </c>
      <c r="AA74" s="224" t="str">
        <f>'Short-term Worker Summary'!K76</f>
        <v>D</v>
      </c>
      <c r="AB74" s="224"/>
      <c r="AC74" s="224"/>
    </row>
    <row r="75" spans="1:29" s="85" customFormat="1" x14ac:dyDescent="0.2">
      <c r="A75" s="304">
        <f>'Short-term Worker Summary'!A77</f>
        <v>0</v>
      </c>
      <c r="B75" s="22" t="str">
        <f>'Short-term Worker Summary'!B77</f>
        <v>n-Propylbenzene</v>
      </c>
      <c r="C75" s="22" t="str">
        <f>'Short-term Worker Summary'!C77</f>
        <v>103-65-1</v>
      </c>
      <c r="D75" s="123"/>
      <c r="E75" s="223">
        <f>'Short-term Worker Summary'!E77</f>
        <v>200</v>
      </c>
      <c r="F75" s="79"/>
      <c r="G75" s="48">
        <f>(F75/E75)*'Short-term Worker Summary'!F77</f>
        <v>0</v>
      </c>
      <c r="H75" s="120"/>
      <c r="I75" s="120" t="str">
        <f>'Short-term Worker Summary'!I77</f>
        <v>In</v>
      </c>
      <c r="J75" s="135" t="s">
        <v>395</v>
      </c>
      <c r="K75" s="86"/>
      <c r="L75" s="86"/>
      <c r="M75" s="128"/>
      <c r="N75" s="201"/>
      <c r="O75" s="86"/>
      <c r="P75" s="128"/>
      <c r="Q75" s="86"/>
      <c r="R75" s="86"/>
      <c r="S75" s="86"/>
      <c r="T75" s="128"/>
      <c r="U75" s="128"/>
      <c r="V75" s="86"/>
      <c r="W75" s="86"/>
      <c r="X75" s="86"/>
      <c r="Y75" s="86"/>
      <c r="Z75" s="53" t="s">
        <v>1357</v>
      </c>
      <c r="AA75" s="224" t="str">
        <f>'Short-term Worker Summary'!K77</f>
        <v>NA</v>
      </c>
      <c r="AB75" s="224"/>
      <c r="AC75" s="224"/>
    </row>
    <row r="76" spans="1:29" x14ac:dyDescent="0.2">
      <c r="A76" s="304">
        <f>'Short-term Worker Summary'!A78</f>
        <v>0</v>
      </c>
      <c r="B76" s="22" t="str">
        <f>'Short-term Worker Summary'!B78</f>
        <v>Styrene</v>
      </c>
      <c r="C76" s="22" t="str">
        <f>'Short-term Worker Summary'!C78</f>
        <v>100-42-5</v>
      </c>
      <c r="D76" s="123"/>
      <c r="E76" s="223">
        <f>'Short-term Worker Summary'!E78</f>
        <v>1450</v>
      </c>
      <c r="F76" s="79"/>
      <c r="G76" s="48">
        <f>(F76/E76)*'Short-term Worker Summary'!F78</f>
        <v>0</v>
      </c>
      <c r="H76" s="120"/>
      <c r="I76" s="120" t="str">
        <f>'Short-term Worker Summary'!I78</f>
        <v>In</v>
      </c>
      <c r="J76" s="30"/>
      <c r="K76" s="19"/>
      <c r="L76" s="11"/>
      <c r="M76" s="11">
        <f>G76</f>
        <v>0</v>
      </c>
      <c r="N76" s="19"/>
      <c r="O76" s="19"/>
      <c r="P76" s="19"/>
      <c r="Q76" s="11"/>
      <c r="R76" s="11"/>
      <c r="S76" s="19"/>
      <c r="T76" s="19"/>
      <c r="U76" s="19"/>
      <c r="V76" s="19"/>
      <c r="W76" s="19"/>
      <c r="X76" s="19"/>
      <c r="Y76" s="19"/>
      <c r="Z76" s="53" t="s">
        <v>1357</v>
      </c>
      <c r="AA76" s="225"/>
      <c r="AB76" s="233"/>
      <c r="AC76" s="233"/>
    </row>
    <row r="77" spans="1:29" x14ac:dyDescent="0.2">
      <c r="A77" s="304">
        <f>'Short-term Worker Summary'!A79</f>
        <v>0</v>
      </c>
      <c r="B77" s="22" t="str">
        <f>'Short-term Worker Summary'!B79</f>
        <v>1,1,1,2 - Tetrachloroethane</v>
      </c>
      <c r="C77" s="22" t="str">
        <f>'Short-term Worker Summary'!C79</f>
        <v>630-20-6</v>
      </c>
      <c r="D77" s="123"/>
      <c r="E77" s="223">
        <f>'Short-term Worker Summary'!E79</f>
        <v>45</v>
      </c>
      <c r="F77" s="79"/>
      <c r="G77" s="48" t="s">
        <v>1357</v>
      </c>
      <c r="H77" s="120" t="str">
        <f>'Short-term Worker Summary'!H79</f>
        <v>In</v>
      </c>
      <c r="I77" s="120" t="str">
        <f>'Short-term Worker Summary'!I79</f>
        <v>?</v>
      </c>
      <c r="J77" s="30"/>
      <c r="K77" s="19"/>
      <c r="L77" s="19"/>
      <c r="M77" s="19"/>
      <c r="N77" s="19"/>
      <c r="O77" s="19"/>
      <c r="P77" s="11" t="str">
        <f>G77</f>
        <v>NA</v>
      </c>
      <c r="Q77" s="11" t="str">
        <f t="shared" ref="Q77:Q83" si="0">G77</f>
        <v>NA</v>
      </c>
      <c r="R77" s="11"/>
      <c r="S77" s="19"/>
      <c r="T77" s="19"/>
      <c r="U77" s="19"/>
      <c r="V77" s="19"/>
      <c r="W77" s="19"/>
      <c r="X77" s="19"/>
      <c r="Y77" s="19"/>
      <c r="Z77" s="53">
        <f>(F77/E77)*'Short-term Worker Summary'!L79</f>
        <v>0</v>
      </c>
      <c r="AA77" s="224" t="str">
        <f>'Short-term Worker Summary'!K79</f>
        <v>C</v>
      </c>
      <c r="AB77" s="233"/>
      <c r="AC77" s="233" t="str">
        <f>'Short-term Worker Summary'!O79</f>
        <v>In</v>
      </c>
    </row>
    <row r="78" spans="1:29" x14ac:dyDescent="0.2">
      <c r="A78" s="304">
        <f>'Short-term Worker Summary'!A80</f>
        <v>0</v>
      </c>
      <c r="B78" s="22" t="str">
        <f>'Short-term Worker Summary'!B80</f>
        <v>1,1,2,2 - Tetrachloroethane</v>
      </c>
      <c r="C78" s="22" t="str">
        <f>'Short-term Worker Summary'!C80</f>
        <v>79-34-5</v>
      </c>
      <c r="D78" s="123"/>
      <c r="E78" s="223">
        <f>'Short-term Worker Summary'!E80</f>
        <v>6.5</v>
      </c>
      <c r="F78" s="79"/>
      <c r="G78" s="48" t="s">
        <v>1357</v>
      </c>
      <c r="H78" s="120" t="str">
        <f>'Short-term Worker Summary'!H80</f>
        <v>In</v>
      </c>
      <c r="I78" s="120" t="str">
        <f>'Short-term Worker Summary'!I80</f>
        <v>?</v>
      </c>
      <c r="J78" s="30"/>
      <c r="K78" s="19"/>
      <c r="L78" s="19"/>
      <c r="M78" s="19"/>
      <c r="N78" s="19"/>
      <c r="O78" s="19"/>
      <c r="P78" s="19"/>
      <c r="Q78" s="11" t="str">
        <f t="shared" si="0"/>
        <v>NA</v>
      </c>
      <c r="R78" s="19"/>
      <c r="S78" s="19"/>
      <c r="T78" s="19"/>
      <c r="U78" s="19"/>
      <c r="V78" s="19"/>
      <c r="W78" s="19"/>
      <c r="X78" s="19"/>
      <c r="Y78" s="11" t="str">
        <f>G78</f>
        <v>NA</v>
      </c>
      <c r="Z78" s="53">
        <f>(F78/E78)*'Short-term Worker Summary'!L80</f>
        <v>0</v>
      </c>
      <c r="AA78" s="224" t="str">
        <f>'Short-term Worker Summary'!K80</f>
        <v>C</v>
      </c>
      <c r="AB78" s="233"/>
      <c r="AC78" s="233" t="str">
        <f>'Short-term Worker Summary'!O80</f>
        <v>In</v>
      </c>
    </row>
    <row r="79" spans="1:29" ht="21.75" x14ac:dyDescent="0.2">
      <c r="A79" s="304">
        <f>'Short-term Worker Summary'!A81</f>
        <v>0</v>
      </c>
      <c r="B79" s="22" t="str">
        <f>'Short-term Worker Summary'!B81</f>
        <v>Tetrachloroethylene (PCE)</v>
      </c>
      <c r="C79" s="22" t="str">
        <f>'Short-term Worker Summary'!C81</f>
        <v>127-18-4</v>
      </c>
      <c r="D79" s="123"/>
      <c r="E79" s="223">
        <f>'Short-term Worker Summary'!E81</f>
        <v>131</v>
      </c>
      <c r="F79" s="79"/>
      <c r="G79" s="48" t="s">
        <v>1357</v>
      </c>
      <c r="H79" s="120" t="str">
        <f>'Short-term Worker Summary'!H81</f>
        <v>In</v>
      </c>
      <c r="I79" s="120"/>
      <c r="J79" s="30"/>
      <c r="K79" s="19"/>
      <c r="L79" s="19"/>
      <c r="M79" s="11" t="str">
        <f>G79</f>
        <v>NA</v>
      </c>
      <c r="N79" s="19"/>
      <c r="O79" s="19"/>
      <c r="P79" s="11" t="str">
        <f>G79</f>
        <v>NA</v>
      </c>
      <c r="Q79" s="11" t="str">
        <f t="shared" si="0"/>
        <v>NA</v>
      </c>
      <c r="R79" s="11"/>
      <c r="S79" s="19"/>
      <c r="T79" s="19"/>
      <c r="U79" s="19"/>
      <c r="V79" s="19"/>
      <c r="W79" s="19"/>
      <c r="X79" s="19"/>
      <c r="Y79" s="19"/>
      <c r="Z79" s="53">
        <f>(F79/E79)*'Short-term Worker Summary'!L81</f>
        <v>0</v>
      </c>
      <c r="AA79" s="224" t="str">
        <f>'Short-term Worker Summary'!K81</f>
        <v>B2/C</v>
      </c>
      <c r="AB79" s="233"/>
      <c r="AC79" s="233" t="str">
        <f>'Short-term Worker Summary'!O81</f>
        <v>In</v>
      </c>
    </row>
    <row r="80" spans="1:29" x14ac:dyDescent="0.2">
      <c r="A80" s="304">
        <f>'Short-term Worker Summary'!A82</f>
        <v>0</v>
      </c>
      <c r="B80" s="22" t="str">
        <f>'Short-term Worker Summary'!B82</f>
        <v>Toluene</v>
      </c>
      <c r="C80" s="22" t="str">
        <f>'Short-term Worker Summary'!C82</f>
        <v>108-88-3</v>
      </c>
      <c r="D80" s="123"/>
      <c r="E80" s="223">
        <f>'Short-term Worker Summary'!E82</f>
        <v>215</v>
      </c>
      <c r="F80" s="79"/>
      <c r="G80" s="48">
        <f>(F80/E80)*'Short-term Worker Summary'!F82</f>
        <v>0</v>
      </c>
      <c r="H80" s="120"/>
      <c r="I80" s="120" t="str">
        <f>'Short-term Worker Summary'!I82</f>
        <v>In</v>
      </c>
      <c r="J80" s="30"/>
      <c r="K80" s="19"/>
      <c r="L80" s="19"/>
      <c r="M80" s="11">
        <f>G80</f>
        <v>0</v>
      </c>
      <c r="N80" s="19"/>
      <c r="O80" s="19"/>
      <c r="P80" s="11">
        <f>G80</f>
        <v>0</v>
      </c>
      <c r="Q80" s="11">
        <f t="shared" si="0"/>
        <v>0</v>
      </c>
      <c r="R80" s="11"/>
      <c r="S80" s="19"/>
      <c r="T80" s="11"/>
      <c r="U80" s="11"/>
      <c r="V80" s="19"/>
      <c r="W80" s="19"/>
      <c r="X80" s="19"/>
      <c r="Y80" s="19"/>
      <c r="Z80" s="53" t="s">
        <v>1357</v>
      </c>
      <c r="AA80" s="224" t="str">
        <f>'Short-term Worker Summary'!K82</f>
        <v>D</v>
      </c>
      <c r="AB80" s="233"/>
      <c r="AC80" s="233"/>
    </row>
    <row r="81" spans="1:30" x14ac:dyDescent="0.2">
      <c r="A81" s="304">
        <f>'Short-term Worker Summary'!A83</f>
        <v>0</v>
      </c>
      <c r="B81" s="22" t="str">
        <f>'Short-term Worker Summary'!B83</f>
        <v>1,2,4 - Trichlorobenzene</v>
      </c>
      <c r="C81" s="22" t="str">
        <f>'Short-term Worker Summary'!C83</f>
        <v>120-82-1</v>
      </c>
      <c r="D81" s="123"/>
      <c r="E81" s="223" t="str">
        <f>'Short-term Worker Summary'!E83</f>
        <v>NA</v>
      </c>
      <c r="F81" s="79"/>
      <c r="G81" s="48" t="s">
        <v>1357</v>
      </c>
      <c r="H81" s="120" t="str">
        <f>'Short-term Worker Summary'!H83</f>
        <v>In</v>
      </c>
      <c r="I81" s="120" t="str">
        <f>'Short-term Worker Summary'!I83</f>
        <v>?</v>
      </c>
      <c r="J81" s="10" t="str">
        <f>G81</f>
        <v>NA</v>
      </c>
      <c r="K81" s="11"/>
      <c r="L81" s="19"/>
      <c r="M81" s="19"/>
      <c r="N81" s="19"/>
      <c r="O81" s="19"/>
      <c r="P81" s="19"/>
      <c r="Q81" s="11" t="str">
        <f t="shared" si="0"/>
        <v>NA</v>
      </c>
      <c r="R81" s="11"/>
      <c r="S81" s="19"/>
      <c r="T81" s="19"/>
      <c r="U81" s="19"/>
      <c r="V81" s="19"/>
      <c r="W81" s="19"/>
      <c r="X81" s="19"/>
      <c r="Y81" s="19"/>
      <c r="Z81" s="53" t="s">
        <v>1357</v>
      </c>
      <c r="AA81" s="224" t="str">
        <f>'Short-term Worker Summary'!K83</f>
        <v>D</v>
      </c>
      <c r="AB81" s="233"/>
      <c r="AC81" s="233"/>
    </row>
    <row r="82" spans="1:30" x14ac:dyDescent="0.2">
      <c r="A82" s="304">
        <f>'Short-term Worker Summary'!A84</f>
        <v>0</v>
      </c>
      <c r="B82" s="22" t="str">
        <f>'Short-term Worker Summary'!B84</f>
        <v>1,1,1 - Trichloroethane</v>
      </c>
      <c r="C82" s="22" t="str">
        <f>'Short-term Worker Summary'!C84</f>
        <v>71-55-6</v>
      </c>
      <c r="D82" s="123"/>
      <c r="E82" s="223" t="str">
        <f>'Short-term Worker Summary'!E84</f>
        <v>NA</v>
      </c>
      <c r="F82" s="79"/>
      <c r="G82" s="48" t="s">
        <v>1357</v>
      </c>
      <c r="H82" s="120"/>
      <c r="I82" s="120"/>
      <c r="J82" s="30"/>
      <c r="K82" s="19"/>
      <c r="L82" s="19"/>
      <c r="M82" s="11" t="str">
        <f>G82</f>
        <v>NA</v>
      </c>
      <c r="N82" s="19"/>
      <c r="O82" s="19"/>
      <c r="P82" s="19"/>
      <c r="Q82" s="11" t="str">
        <f t="shared" si="0"/>
        <v>NA</v>
      </c>
      <c r="R82" s="11"/>
      <c r="S82" s="19"/>
      <c r="T82" s="19"/>
      <c r="U82" s="19"/>
      <c r="V82" s="19"/>
      <c r="W82" s="19"/>
      <c r="X82" s="19"/>
      <c r="Y82" s="19"/>
      <c r="Z82" s="53" t="s">
        <v>1357</v>
      </c>
      <c r="AA82" s="224" t="str">
        <f>'Short-term Worker Summary'!K84</f>
        <v>D</v>
      </c>
      <c r="AB82" s="233"/>
      <c r="AC82" s="233"/>
    </row>
    <row r="83" spans="1:30" x14ac:dyDescent="0.2">
      <c r="A83" s="304">
        <f>'Short-term Worker Summary'!A85</f>
        <v>0</v>
      </c>
      <c r="B83" s="22" t="str">
        <f>'Short-term Worker Summary'!B85</f>
        <v>1,1,2 - Trichloroethane</v>
      </c>
      <c r="C83" s="22" t="str">
        <f>'Short-term Worker Summary'!C85</f>
        <v>79-00-5</v>
      </c>
      <c r="D83" s="123"/>
      <c r="E83" s="223">
        <f>'Short-term Worker Summary'!E85</f>
        <v>14</v>
      </c>
      <c r="F83" s="79"/>
      <c r="G83" s="48" t="s">
        <v>1357</v>
      </c>
      <c r="H83" s="120" t="str">
        <f>'Short-term Worker Summary'!H85</f>
        <v>In</v>
      </c>
      <c r="I83" s="120" t="str">
        <f>'Short-term Worker Summary'!I85</f>
        <v>?</v>
      </c>
      <c r="J83" s="30"/>
      <c r="K83" s="19"/>
      <c r="L83" s="11" t="str">
        <f>G83</f>
        <v>NA</v>
      </c>
      <c r="M83" s="19"/>
      <c r="N83" s="19"/>
      <c r="O83" s="11" t="str">
        <f>G83</f>
        <v>NA</v>
      </c>
      <c r="P83" s="19"/>
      <c r="Q83" s="11" t="str">
        <f t="shared" si="0"/>
        <v>NA</v>
      </c>
      <c r="R83" s="11"/>
      <c r="S83" s="19"/>
      <c r="T83" s="19"/>
      <c r="U83" s="19"/>
      <c r="V83" s="19"/>
      <c r="W83" s="19"/>
      <c r="X83" s="19"/>
      <c r="Y83" s="19"/>
      <c r="Z83" s="53">
        <f>(F83/E83)*'Short-term Worker Summary'!L85</f>
        <v>0</v>
      </c>
      <c r="AA83" s="224" t="str">
        <f>'Short-term Worker Summary'!K85</f>
        <v>C</v>
      </c>
      <c r="AB83" s="233"/>
      <c r="AC83" s="233" t="str">
        <f>'Short-term Worker Summary'!O85</f>
        <v>In</v>
      </c>
    </row>
    <row r="84" spans="1:30" ht="21.75" x14ac:dyDescent="0.2">
      <c r="A84" s="304">
        <f>'Short-term Worker Summary'!A86</f>
        <v>0</v>
      </c>
      <c r="B84" s="22" t="str">
        <f>'Short-term Worker Summary'!B86</f>
        <v>Trichloroethylene (TCE)</v>
      </c>
      <c r="C84" s="22" t="str">
        <f>'Short-term Worker Summary'!C86</f>
        <v>79-01-6</v>
      </c>
      <c r="D84" s="123"/>
      <c r="E84" s="223">
        <f>'Short-term Worker Summary'!E86</f>
        <v>46</v>
      </c>
      <c r="F84" s="79"/>
      <c r="G84" s="48" t="s">
        <v>1357</v>
      </c>
      <c r="H84" s="120"/>
      <c r="I84" s="120"/>
      <c r="J84" s="3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53">
        <f>(F84/E84)*'Short-term Worker Summary'!L86</f>
        <v>0</v>
      </c>
      <c r="AA84" s="224" t="str">
        <f>'Short-term Worker Summary'!K86</f>
        <v>B2/C</v>
      </c>
      <c r="AB84" s="233"/>
      <c r="AC84" s="233" t="str">
        <f>'Short-term Worker Summary'!O86</f>
        <v>In</v>
      </c>
    </row>
    <row r="85" spans="1:30" s="85" customFormat="1" x14ac:dyDescent="0.2">
      <c r="A85" s="304">
        <f>'Short-term Worker Summary'!A87</f>
        <v>0</v>
      </c>
      <c r="B85" s="22" t="str">
        <f>'Short-term Worker Summary'!B87</f>
        <v>Trichlorofluoromethane</v>
      </c>
      <c r="C85" s="22" t="str">
        <f>'Short-term Worker Summary'!C87</f>
        <v>75-69-4</v>
      </c>
      <c r="D85" s="123"/>
      <c r="E85" s="223">
        <f>'Short-term Worker Summary'!E87</f>
        <v>545</v>
      </c>
      <c r="F85" s="79"/>
      <c r="G85" s="48">
        <f>(F85/E85)*'Short-term Worker Summary'!F87</f>
        <v>0</v>
      </c>
      <c r="H85" s="120"/>
      <c r="I85" s="120" t="str">
        <f>'Short-term Worker Summary'!I87</f>
        <v>In</v>
      </c>
      <c r="J85" s="87"/>
      <c r="K85" s="86"/>
      <c r="L85" s="86"/>
      <c r="M85" s="86"/>
      <c r="N85" s="86"/>
      <c r="O85" s="86"/>
      <c r="P85" s="128">
        <f>G85</f>
        <v>0</v>
      </c>
      <c r="Q85" s="92"/>
      <c r="R85" s="92"/>
      <c r="S85" s="92"/>
      <c r="T85" s="128">
        <f>G85</f>
        <v>0</v>
      </c>
      <c r="U85" s="128"/>
      <c r="V85" s="86"/>
      <c r="W85" s="86"/>
      <c r="X85" s="86"/>
      <c r="Y85" s="128">
        <f>G85</f>
        <v>0</v>
      </c>
      <c r="Z85" s="53" t="s">
        <v>1357</v>
      </c>
      <c r="AA85" s="224" t="str">
        <f>'Short-term Worker Summary'!K87</f>
        <v>NA</v>
      </c>
      <c r="AB85" s="224"/>
      <c r="AC85" s="224"/>
    </row>
    <row r="86" spans="1:30" s="85" customFormat="1" x14ac:dyDescent="0.2">
      <c r="A86" s="304">
        <f>'Short-term Worker Summary'!A88</f>
        <v>0</v>
      </c>
      <c r="B86" s="22" t="str">
        <f>'Short-term Worker Summary'!B88</f>
        <v>1,1,2-Trichloro-1,2,2-trifluoroethane (Freon 113)</v>
      </c>
      <c r="C86" s="22" t="str">
        <f>'Short-term Worker Summary'!C88</f>
        <v>76-13-1</v>
      </c>
      <c r="D86" s="123"/>
      <c r="E86" s="223">
        <f>'Short-term Worker Summary'!E88</f>
        <v>5430</v>
      </c>
      <c r="F86" s="79"/>
      <c r="G86" s="48">
        <f>(F86/E86)*'Short-term Worker Summary'!F88</f>
        <v>0</v>
      </c>
      <c r="H86" s="120"/>
      <c r="I86" s="120" t="str">
        <f>'Short-term Worker Summary'!I88</f>
        <v>In</v>
      </c>
      <c r="J86" s="135" t="s">
        <v>395</v>
      </c>
      <c r="K86" s="201"/>
      <c r="L86" s="86"/>
      <c r="M86" s="128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128"/>
      <c r="Z86" s="53" t="s">
        <v>1357</v>
      </c>
      <c r="AA86" s="224" t="str">
        <f>'Short-term Worker Summary'!K88</f>
        <v>NA</v>
      </c>
      <c r="AB86" s="224"/>
      <c r="AC86" s="224"/>
    </row>
    <row r="87" spans="1:30" s="85" customFormat="1" x14ac:dyDescent="0.2">
      <c r="A87" s="304">
        <f>'Short-term Worker Summary'!A89</f>
        <v>0</v>
      </c>
      <c r="B87" s="22" t="str">
        <f>'Short-term Worker Summary'!B89</f>
        <v>1,2,4-Trimethylbenzene</v>
      </c>
      <c r="C87" s="22" t="str">
        <f>'Short-term Worker Summary'!C89</f>
        <v>95-63-6</v>
      </c>
      <c r="D87" s="123"/>
      <c r="E87" s="223">
        <f>'Short-term Worker Summary'!E89</f>
        <v>70</v>
      </c>
      <c r="F87" s="79"/>
      <c r="G87" s="48">
        <f>(F87/E87)*'Short-term Worker Summary'!F89</f>
        <v>0</v>
      </c>
      <c r="H87" s="120"/>
      <c r="I87" s="120" t="str">
        <f>'Short-term Worker Summary'!I89</f>
        <v>In</v>
      </c>
      <c r="J87" s="135"/>
      <c r="K87" s="201"/>
      <c r="L87" s="128">
        <f>G87</f>
        <v>0</v>
      </c>
      <c r="M87" s="128">
        <f>G87</f>
        <v>0</v>
      </c>
      <c r="N87" s="86"/>
      <c r="O87" s="86"/>
      <c r="P87" s="128">
        <f>G87</f>
        <v>0</v>
      </c>
      <c r="Q87" s="128">
        <f>G87</f>
        <v>0</v>
      </c>
      <c r="R87" s="86"/>
      <c r="S87" s="86"/>
      <c r="T87" s="128">
        <f>G87</f>
        <v>0</v>
      </c>
      <c r="U87" s="128"/>
      <c r="V87" s="86"/>
      <c r="W87" s="86"/>
      <c r="X87" s="86"/>
      <c r="Y87" s="128">
        <f>G87</f>
        <v>0</v>
      </c>
      <c r="Z87" s="53" t="s">
        <v>1357</v>
      </c>
      <c r="AA87" s="224" t="str">
        <f>'Short-term Worker Summary'!K89</f>
        <v>NA</v>
      </c>
      <c r="AB87" s="224"/>
      <c r="AC87" s="224"/>
    </row>
    <row r="88" spans="1:30" s="85" customFormat="1" x14ac:dyDescent="0.2">
      <c r="A88" s="304">
        <f>'Short-term Worker Summary'!A90</f>
        <v>0</v>
      </c>
      <c r="B88" s="22" t="str">
        <f>'Short-term Worker Summary'!B90</f>
        <v>1,3,5-Trimethylbenzene</v>
      </c>
      <c r="C88" s="22" t="str">
        <f>'Short-term Worker Summary'!C90</f>
        <v>108-67-8</v>
      </c>
      <c r="D88" s="123"/>
      <c r="E88" s="223">
        <f>'Short-term Worker Summary'!E90</f>
        <v>30</v>
      </c>
      <c r="F88" s="79"/>
      <c r="G88" s="48">
        <f>(F88/E88)*'Short-term Worker Summary'!F90</f>
        <v>0</v>
      </c>
      <c r="H88" s="120"/>
      <c r="I88" s="120" t="str">
        <f>'Short-term Worker Summary'!I90</f>
        <v>In</v>
      </c>
      <c r="J88" s="87"/>
      <c r="K88" s="86"/>
      <c r="L88" s="128">
        <f>G88</f>
        <v>0</v>
      </c>
      <c r="M88" s="128">
        <f>G88</f>
        <v>0</v>
      </c>
      <c r="N88" s="86"/>
      <c r="O88" s="86"/>
      <c r="P88" s="128">
        <f>G88</f>
        <v>0</v>
      </c>
      <c r="Q88" s="128">
        <f>G88</f>
        <v>0</v>
      </c>
      <c r="R88" s="86"/>
      <c r="S88" s="86"/>
      <c r="T88" s="128">
        <f>G88</f>
        <v>0</v>
      </c>
      <c r="U88" s="128"/>
      <c r="V88" s="86"/>
      <c r="W88" s="86"/>
      <c r="X88" s="86"/>
      <c r="Y88" s="128">
        <f>G88</f>
        <v>0</v>
      </c>
      <c r="Z88" s="53" t="s">
        <v>1357</v>
      </c>
      <c r="AA88" s="224" t="str">
        <f>'Short-term Worker Summary'!K90</f>
        <v>NA</v>
      </c>
      <c r="AB88" s="224"/>
      <c r="AC88" s="233"/>
    </row>
    <row r="89" spans="1:30" ht="21.75" x14ac:dyDescent="0.2">
      <c r="A89" s="304">
        <f>'Short-term Worker Summary'!A91</f>
        <v>0</v>
      </c>
      <c r="B89" s="22" t="str">
        <f>'Short-term Worker Summary'!B91</f>
        <v>Vinyl chloride</v>
      </c>
      <c r="C89" s="22" t="str">
        <f>'Short-term Worker Summary'!C91</f>
        <v>75-01-4</v>
      </c>
      <c r="D89" s="123"/>
      <c r="E89" s="223">
        <f>'Short-term Worker Summary'!E91</f>
        <v>3</v>
      </c>
      <c r="F89" s="79"/>
      <c r="G89" s="48">
        <f>(F89/E89)*'Short-term Worker Summary'!F91</f>
        <v>0</v>
      </c>
      <c r="H89" s="120" t="str">
        <f>'Short-term Worker Summary'!H91</f>
        <v>Or</v>
      </c>
      <c r="I89" s="120" t="str">
        <f>'Short-term Worker Summary'!I91</f>
        <v>In</v>
      </c>
      <c r="J89" s="30"/>
      <c r="K89" s="19"/>
      <c r="L89" s="19"/>
      <c r="M89" s="19"/>
      <c r="N89" s="19"/>
      <c r="O89" s="19"/>
      <c r="P89" s="19"/>
      <c r="Q89" s="11">
        <f>G89</f>
        <v>0</v>
      </c>
      <c r="R89" s="19"/>
      <c r="S89" s="11">
        <f>G89</f>
        <v>0</v>
      </c>
      <c r="T89" s="19"/>
      <c r="U89" s="19"/>
      <c r="V89" s="19"/>
      <c r="W89" s="19"/>
      <c r="X89" s="19"/>
      <c r="Y89" s="19"/>
      <c r="Z89" s="53">
        <f>(F89/E89)*'Short-term Worker Summary'!L91</f>
        <v>0</v>
      </c>
      <c r="AA89" s="224" t="str">
        <f>'Short-term Worker Summary'!K91</f>
        <v>Known</v>
      </c>
      <c r="AB89" s="224"/>
      <c r="AC89" s="233" t="str">
        <f>'Short-term Worker Summary'!O91</f>
        <v>In</v>
      </c>
      <c r="AD89" s="85"/>
    </row>
    <row r="90" spans="1:30" x14ac:dyDescent="0.2">
      <c r="A90" s="304">
        <f>'Short-term Worker Summary'!A92</f>
        <v>0</v>
      </c>
      <c r="B90" s="22" t="str">
        <f>'Short-term Worker Summary'!B92</f>
        <v>Xylenes (mixed)</v>
      </c>
      <c r="C90" s="22" t="str">
        <f>'Short-term Worker Summary'!C92</f>
        <v>1330-20-7</v>
      </c>
      <c r="D90" s="123"/>
      <c r="E90" s="223">
        <f>'Short-term Worker Summary'!E92</f>
        <v>353</v>
      </c>
      <c r="F90" s="79"/>
      <c r="G90" s="48">
        <f>(F90/E90)*'Short-term Worker Summary'!F92</f>
        <v>0</v>
      </c>
      <c r="H90" s="120"/>
      <c r="I90" s="120" t="str">
        <f>'Short-term Worker Summary'!I92</f>
        <v>In</v>
      </c>
      <c r="J90" s="135" t="s">
        <v>395</v>
      </c>
      <c r="K90" s="19"/>
      <c r="L90" s="19"/>
      <c r="M90" s="11"/>
      <c r="N90" s="19"/>
      <c r="O90" s="19"/>
      <c r="P90" s="19"/>
      <c r="Q90" s="19"/>
      <c r="R90" s="19"/>
      <c r="S90" s="19"/>
      <c r="T90" s="11"/>
      <c r="U90" s="11"/>
      <c r="V90" s="19"/>
      <c r="W90" s="19"/>
      <c r="X90" s="19"/>
      <c r="Y90" s="11"/>
      <c r="Z90" s="53" t="s">
        <v>1357</v>
      </c>
      <c r="AA90" s="224" t="str">
        <f>'Short-term Worker Summary'!K92</f>
        <v>NA</v>
      </c>
      <c r="AB90" s="224"/>
      <c r="AC90" s="233"/>
      <c r="AD90" s="85"/>
    </row>
    <row r="91" spans="1:30" x14ac:dyDescent="0.2">
      <c r="A91" s="304" t="str">
        <f>'Short-term Worker Summary'!A93</f>
        <v>Non/Semi Volatile Organics</v>
      </c>
      <c r="B91" s="22"/>
      <c r="C91" s="22"/>
      <c r="D91" s="123"/>
      <c r="E91" s="223"/>
      <c r="F91" s="79"/>
      <c r="G91" s="48"/>
      <c r="H91" s="120"/>
      <c r="I91" s="120"/>
      <c r="J91" s="87"/>
      <c r="K91" s="86"/>
      <c r="L91" s="128"/>
      <c r="M91" s="92"/>
      <c r="N91" s="92"/>
      <c r="O91" s="92"/>
      <c r="P91" s="92"/>
      <c r="Q91" s="86"/>
      <c r="R91" s="86"/>
      <c r="S91" s="86"/>
      <c r="T91" s="86"/>
      <c r="U91" s="86"/>
      <c r="V91" s="86"/>
      <c r="W91" s="86"/>
      <c r="X91" s="86"/>
      <c r="Y91" s="86"/>
      <c r="Z91" s="53"/>
      <c r="AA91" s="224"/>
      <c r="AB91" s="224"/>
      <c r="AC91" s="233"/>
      <c r="AD91" s="85"/>
    </row>
    <row r="92" spans="1:30" x14ac:dyDescent="0.2">
      <c r="A92" s="304">
        <f>'Short-term Worker Summary'!A94</f>
        <v>0</v>
      </c>
      <c r="B92" s="22" t="str">
        <f>'Short-term Worker Summary'!B94</f>
        <v>Benzoic acid</v>
      </c>
      <c r="C92" s="22" t="str">
        <f>'Short-term Worker Summary'!C94</f>
        <v>65-85-0</v>
      </c>
      <c r="D92" s="123"/>
      <c r="E92" s="223">
        <f>'Short-term Worker Summary'!E94</f>
        <v>100000</v>
      </c>
      <c r="F92" s="79"/>
      <c r="G92" s="48">
        <f>(F92/E92)*'Short-term Worker Summary'!F94</f>
        <v>0</v>
      </c>
      <c r="H92" s="120"/>
      <c r="I92" s="120"/>
      <c r="J92" s="136" t="s">
        <v>421</v>
      </c>
      <c r="K92" s="201"/>
      <c r="L92" s="128"/>
      <c r="M92" s="92"/>
      <c r="N92" s="92"/>
      <c r="O92" s="92"/>
      <c r="P92" s="92"/>
      <c r="Q92" s="86"/>
      <c r="R92" s="86"/>
      <c r="S92" s="86"/>
      <c r="T92" s="86"/>
      <c r="U92" s="86"/>
      <c r="V92" s="86"/>
      <c r="W92" s="86"/>
      <c r="X92" s="86"/>
      <c r="Y92" s="86"/>
      <c r="Z92" s="53" t="s">
        <v>1357</v>
      </c>
      <c r="AA92" s="224" t="str">
        <f>'Short-term Worker Summary'!K94</f>
        <v>D</v>
      </c>
      <c r="AB92" s="224"/>
      <c r="AC92" s="233"/>
      <c r="AD92" s="85"/>
    </row>
    <row r="93" spans="1:30" s="85" customFormat="1" x14ac:dyDescent="0.2">
      <c r="A93" s="304">
        <f>'Short-term Worker Summary'!A95</f>
        <v>0</v>
      </c>
      <c r="B93" s="22" t="str">
        <f>'Short-term Worker Summary'!B95</f>
        <v>Benzyl alcohol</v>
      </c>
      <c r="C93" s="22" t="str">
        <f>'Short-term Worker Summary'!C95</f>
        <v>100-51-6</v>
      </c>
      <c r="D93" s="123"/>
      <c r="E93" s="223" t="str">
        <f>'Short-term Worker Summary'!E95</f>
        <v>NA</v>
      </c>
      <c r="F93" s="79"/>
      <c r="G93" s="48" t="s">
        <v>1357</v>
      </c>
      <c r="H93" s="120"/>
      <c r="I93" s="120"/>
      <c r="J93" s="87"/>
      <c r="K93" s="86"/>
      <c r="L93" s="88"/>
      <c r="M93" s="86"/>
      <c r="N93" s="86"/>
      <c r="O93" s="86"/>
      <c r="P93" s="86"/>
      <c r="Q93" s="128" t="str">
        <f>G93</f>
        <v>NA</v>
      </c>
      <c r="R93" s="86"/>
      <c r="S93" s="86"/>
      <c r="T93" s="86"/>
      <c r="U93" s="86"/>
      <c r="V93" s="86"/>
      <c r="W93" s="86"/>
      <c r="X93" s="86"/>
      <c r="Y93" s="86"/>
      <c r="Z93" s="53" t="s">
        <v>1357</v>
      </c>
      <c r="AA93" s="224" t="str">
        <f>'Short-term Worker Summary'!K95</f>
        <v>NA</v>
      </c>
      <c r="AB93" s="224"/>
      <c r="AC93" s="233"/>
    </row>
    <row r="94" spans="1:30" x14ac:dyDescent="0.2">
      <c r="A94" s="304">
        <f>'Short-term Worker Summary'!A96</f>
        <v>0</v>
      </c>
      <c r="B94" s="22" t="str">
        <f>'Short-term Worker Summary'!B96</f>
        <v>Bis (2 - chloroethyl)ether</v>
      </c>
      <c r="C94" s="22" t="str">
        <f>'Short-term Worker Summary'!C96</f>
        <v>111-44-4</v>
      </c>
      <c r="D94" s="123"/>
      <c r="E94" s="223">
        <f>'Short-term Worker Summary'!E96</f>
        <v>4</v>
      </c>
      <c r="F94" s="79"/>
      <c r="G94" s="48" t="s">
        <v>1357</v>
      </c>
      <c r="H94" s="120"/>
      <c r="I94" s="120"/>
      <c r="J94" s="30"/>
      <c r="K94" s="19"/>
      <c r="L94" s="19"/>
      <c r="M94" s="92"/>
      <c r="N94" s="92"/>
      <c r="O94" s="92"/>
      <c r="P94" s="92"/>
      <c r="Q94" s="19"/>
      <c r="R94" s="19"/>
      <c r="S94" s="19"/>
      <c r="T94" s="19"/>
      <c r="U94" s="19"/>
      <c r="V94" s="19"/>
      <c r="W94" s="19"/>
      <c r="X94" s="19"/>
      <c r="Y94" s="19"/>
      <c r="Z94" s="53">
        <f>(F94/E94)*'Short-term Worker Summary'!L96</f>
        <v>0</v>
      </c>
      <c r="AA94" s="224" t="str">
        <f>'Short-term Worker Summary'!K96</f>
        <v>B2</v>
      </c>
      <c r="AB94" s="224"/>
      <c r="AC94" s="233" t="str">
        <f>'Short-term Worker Summary'!O96</f>
        <v>In</v>
      </c>
      <c r="AD94" s="85"/>
    </row>
    <row r="95" spans="1:30" x14ac:dyDescent="0.2">
      <c r="A95" s="304">
        <f>'Short-term Worker Summary'!A97</f>
        <v>0</v>
      </c>
      <c r="B95" s="22" t="str">
        <f>'Short-term Worker Summary'!B97</f>
        <v>Bis (chloromethyl) ether</v>
      </c>
      <c r="C95" s="22" t="str">
        <f>'Short-term Worker Summary'!C97</f>
        <v>542-88-1</v>
      </c>
      <c r="D95" s="123"/>
      <c r="E95" s="223">
        <f>'Short-term Worker Summary'!E97</f>
        <v>3.5000000000000001E-3</v>
      </c>
      <c r="F95" s="79"/>
      <c r="G95" s="48" t="s">
        <v>1357</v>
      </c>
      <c r="H95" s="120"/>
      <c r="I95" s="120"/>
      <c r="J95" s="30"/>
      <c r="K95" s="19"/>
      <c r="L95" s="19"/>
      <c r="M95" s="92"/>
      <c r="N95" s="92"/>
      <c r="O95" s="92"/>
      <c r="P95" s="92"/>
      <c r="Q95" s="19"/>
      <c r="R95" s="19"/>
      <c r="S95" s="19"/>
      <c r="T95" s="19"/>
      <c r="U95" s="19"/>
      <c r="V95" s="19"/>
      <c r="W95" s="19"/>
      <c r="X95" s="19"/>
      <c r="Y95" s="19"/>
      <c r="Z95" s="53">
        <f>(F95/E95)*'Short-term Worker Summary'!L97</f>
        <v>0</v>
      </c>
      <c r="AA95" s="224" t="str">
        <f>'Short-term Worker Summary'!K97</f>
        <v>A</v>
      </c>
      <c r="AB95" s="224"/>
      <c r="AC95" s="233" t="str">
        <f>'Short-term Worker Summary'!O97</f>
        <v>In</v>
      </c>
      <c r="AD95" s="85"/>
    </row>
    <row r="96" spans="1:30" x14ac:dyDescent="0.2">
      <c r="A96" s="304">
        <f>'Short-term Worker Summary'!A98</f>
        <v>0</v>
      </c>
      <c r="B96" s="22" t="str">
        <f>'Short-term Worker Summary'!B98</f>
        <v>Bromoform (tribromomethane)</v>
      </c>
      <c r="C96" s="22" t="str">
        <f>'Short-term Worker Summary'!C98</f>
        <v>75-25-2</v>
      </c>
      <c r="D96" s="123"/>
      <c r="E96" s="223">
        <f>'Short-term Worker Summary'!E98</f>
        <v>650</v>
      </c>
      <c r="F96" s="79"/>
      <c r="G96" s="48" t="s">
        <v>1357</v>
      </c>
      <c r="H96" s="120" t="str">
        <f>'Short-term Worker Summary'!H98</f>
        <v>In</v>
      </c>
      <c r="I96" s="120" t="str">
        <f>'Short-term Worker Summary'!I98</f>
        <v>?</v>
      </c>
      <c r="J96" s="30"/>
      <c r="K96" s="19"/>
      <c r="L96" s="19"/>
      <c r="M96" s="92"/>
      <c r="N96" s="92"/>
      <c r="O96" s="92"/>
      <c r="P96" s="92"/>
      <c r="Q96" s="11" t="str">
        <f>G96</f>
        <v>NA</v>
      </c>
      <c r="R96" s="11"/>
      <c r="S96" s="19"/>
      <c r="T96" s="19"/>
      <c r="U96" s="19"/>
      <c r="V96" s="19"/>
      <c r="W96" s="19"/>
      <c r="X96" s="19"/>
      <c r="Y96" s="19"/>
      <c r="Z96" s="53">
        <f>(F96/E96)*'Short-term Worker Summary'!L98</f>
        <v>0</v>
      </c>
      <c r="AA96" s="224" t="str">
        <f>'Short-term Worker Summary'!K98</f>
        <v>B2</v>
      </c>
      <c r="AB96" s="224"/>
      <c r="AC96" s="233" t="str">
        <f>'Short-term Worker Summary'!O98</f>
        <v>In</v>
      </c>
      <c r="AD96" s="85"/>
    </row>
    <row r="97" spans="1:29" s="85" customFormat="1" x14ac:dyDescent="0.2">
      <c r="A97" s="304">
        <f>'Short-term Worker Summary'!A99</f>
        <v>0</v>
      </c>
      <c r="B97" s="22" t="str">
        <f>'Short-term Worker Summary'!B99</f>
        <v>Butyl benzylphthalate</v>
      </c>
      <c r="C97" s="22" t="str">
        <f>'Short-term Worker Summary'!C99</f>
        <v>85-68-7</v>
      </c>
      <c r="D97" s="123"/>
      <c r="E97" s="223">
        <f>'Short-term Worker Summary'!E99</f>
        <v>31450</v>
      </c>
      <c r="F97" s="79"/>
      <c r="G97" s="48">
        <f>(F97/E97)*'Short-term Worker Summary'!F99</f>
        <v>0</v>
      </c>
      <c r="H97" s="120" t="str">
        <f>'Short-term Worker Summary'!H99</f>
        <v>In</v>
      </c>
      <c r="I97" s="120" t="str">
        <f>'Short-term Worker Summary'!I99</f>
        <v>Or</v>
      </c>
      <c r="J97" s="87"/>
      <c r="K97" s="86"/>
      <c r="L97" s="86"/>
      <c r="M97" s="88"/>
      <c r="N97" s="86"/>
      <c r="O97" s="86"/>
      <c r="P97" s="86"/>
      <c r="Q97" s="128">
        <f>G97</f>
        <v>0</v>
      </c>
      <c r="R97" s="86"/>
      <c r="S97" s="86"/>
      <c r="T97" s="86"/>
      <c r="U97" s="86"/>
      <c r="V97" s="86"/>
      <c r="W97" s="86"/>
      <c r="X97" s="86"/>
      <c r="Y97" s="86"/>
      <c r="Z97" s="53" t="s">
        <v>1357</v>
      </c>
      <c r="AA97" s="224" t="str">
        <f>'Short-term Worker Summary'!K99</f>
        <v>C</v>
      </c>
      <c r="AB97" s="224"/>
      <c r="AC97" s="233"/>
    </row>
    <row r="98" spans="1:29" x14ac:dyDescent="0.2">
      <c r="A98" s="304">
        <f>'Short-term Worker Summary'!A100</f>
        <v>0</v>
      </c>
      <c r="B98" s="22" t="str">
        <f>'Short-term Worker Summary'!B100</f>
        <v>Dibenzofuran</v>
      </c>
      <c r="C98" s="22" t="str">
        <f>'Short-term Worker Summary'!C100</f>
        <v>132-64-9</v>
      </c>
      <c r="D98" s="123"/>
      <c r="E98" s="223" t="str">
        <f>'Short-term Worker Summary'!E100</f>
        <v>NA</v>
      </c>
      <c r="F98" s="79"/>
      <c r="G98" s="48" t="s">
        <v>1357</v>
      </c>
      <c r="H98" s="120"/>
      <c r="I98" s="120"/>
      <c r="J98" s="30"/>
      <c r="K98" s="19"/>
      <c r="L98" s="19"/>
      <c r="M98" s="11"/>
      <c r="N98" s="11"/>
      <c r="O98" s="19"/>
      <c r="P98" s="11" t="str">
        <f>G98</f>
        <v>NA</v>
      </c>
      <c r="Q98" s="19"/>
      <c r="R98" s="19"/>
      <c r="S98" s="19"/>
      <c r="T98" s="19"/>
      <c r="U98" s="19"/>
      <c r="V98" s="19"/>
      <c r="W98" s="19"/>
      <c r="X98" s="19"/>
      <c r="Y98" s="19"/>
      <c r="Z98" s="53" t="s">
        <v>1357</v>
      </c>
      <c r="AA98" s="224" t="str">
        <f>'Short-term Worker Summary'!K100</f>
        <v>NA</v>
      </c>
      <c r="AB98" s="224"/>
      <c r="AC98" s="224"/>
    </row>
    <row r="99" spans="1:29" x14ac:dyDescent="0.2">
      <c r="A99" s="304">
        <f>'Short-term Worker Summary'!A101</f>
        <v>0</v>
      </c>
      <c r="B99" s="22" t="str">
        <f>'Short-term Worker Summary'!B101</f>
        <v>1,4 - Dibromobenzene</v>
      </c>
      <c r="C99" s="22" t="str">
        <f>'Short-term Worker Summary'!C101</f>
        <v>106-37-6</v>
      </c>
      <c r="D99" s="123"/>
      <c r="E99" s="223">
        <f>'Short-term Worker Summary'!E101</f>
        <v>15000</v>
      </c>
      <c r="F99" s="79"/>
      <c r="G99" s="48">
        <f>(F99/E99)*'Short-term Worker Summary'!F101</f>
        <v>0</v>
      </c>
      <c r="H99" s="120" t="str">
        <f>'Short-term Worker Summary'!H101</f>
        <v>In</v>
      </c>
      <c r="I99" s="120" t="str">
        <f>'Short-term Worker Summary'!I101</f>
        <v>?</v>
      </c>
      <c r="J99" s="30"/>
      <c r="K99" s="19"/>
      <c r="L99" s="19"/>
      <c r="M99" s="19"/>
      <c r="N99" s="19"/>
      <c r="O99" s="19"/>
      <c r="P99" s="19"/>
      <c r="Q99" s="11">
        <f>G99</f>
        <v>0</v>
      </c>
      <c r="R99" s="11"/>
      <c r="S99" s="19"/>
      <c r="T99" s="19"/>
      <c r="U99" s="19"/>
      <c r="V99" s="19"/>
      <c r="W99" s="19"/>
      <c r="X99" s="19"/>
      <c r="Y99" s="19"/>
      <c r="Z99" s="53" t="s">
        <v>1357</v>
      </c>
      <c r="AA99" s="224" t="str">
        <f>'Short-term Worker Summary'!K101</f>
        <v>NA</v>
      </c>
      <c r="AB99" s="224"/>
      <c r="AC99" s="233"/>
    </row>
    <row r="100" spans="1:29" x14ac:dyDescent="0.2">
      <c r="A100" s="304">
        <f>'Short-term Worker Summary'!A102</f>
        <v>0</v>
      </c>
      <c r="B100" s="22" t="str">
        <f>'Short-term Worker Summary'!B102</f>
        <v>Dibromochloromethane</v>
      </c>
      <c r="C100" s="22" t="str">
        <f>'Short-term Worker Summary'!C102</f>
        <v>124-48-1</v>
      </c>
      <c r="D100" s="123"/>
      <c r="E100" s="223">
        <f>'Short-term Worker Summary'!E102</f>
        <v>20</v>
      </c>
      <c r="F100" s="79"/>
      <c r="G100" s="48" t="s">
        <v>1357</v>
      </c>
      <c r="H100" s="120" t="str">
        <f>'Short-term Worker Summary'!H102</f>
        <v>In</v>
      </c>
      <c r="I100" s="120" t="str">
        <f>'Short-term Worker Summary'!I102</f>
        <v>?</v>
      </c>
      <c r="J100" s="30"/>
      <c r="K100" s="19"/>
      <c r="L100" s="19"/>
      <c r="M100" s="19"/>
      <c r="N100" s="19"/>
      <c r="O100" s="19"/>
      <c r="P100" s="19"/>
      <c r="Q100" s="11" t="str">
        <f>G100</f>
        <v>NA</v>
      </c>
      <c r="R100" s="11"/>
      <c r="S100" s="19"/>
      <c r="T100" s="19"/>
      <c r="U100" s="19"/>
      <c r="V100" s="19"/>
      <c r="W100" s="19"/>
      <c r="X100" s="19"/>
      <c r="Y100" s="19"/>
      <c r="Z100" s="53">
        <f>(F100/E100)*'Short-term Worker Summary'!L102</f>
        <v>0</v>
      </c>
      <c r="AA100" s="224" t="str">
        <f>'Short-term Worker Summary'!K102</f>
        <v>C</v>
      </c>
      <c r="AB100" s="224"/>
      <c r="AC100" s="233" t="str">
        <f>'Short-term Worker Summary'!O102</f>
        <v>In</v>
      </c>
    </row>
    <row r="101" spans="1:29" x14ac:dyDescent="0.2">
      <c r="A101" s="304">
        <f>'Short-term Worker Summary'!A103</f>
        <v>0</v>
      </c>
      <c r="B101" s="22" t="str">
        <f>'Short-term Worker Summary'!B103</f>
        <v>Dibutyl phthalate</v>
      </c>
      <c r="C101" s="22" t="str">
        <f>'Short-term Worker Summary'!C103</f>
        <v>84-74-2</v>
      </c>
      <c r="D101" s="123"/>
      <c r="E101" s="223">
        <f>'Short-term Worker Summary'!E103</f>
        <v>100000</v>
      </c>
      <c r="F101" s="79"/>
      <c r="G101" s="48">
        <f>(F101/E101)*'Short-term Worker Summary'!F103</f>
        <v>0</v>
      </c>
      <c r="H101" s="120" t="str">
        <f>'Short-term Worker Summary'!H103</f>
        <v>In</v>
      </c>
      <c r="I101" s="120" t="str">
        <f>'Short-term Worker Summary'!I103</f>
        <v>Or</v>
      </c>
      <c r="J101" s="136" t="s">
        <v>421</v>
      </c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1"/>
      <c r="Z101" s="53" t="s">
        <v>1357</v>
      </c>
      <c r="AA101" s="224" t="str">
        <f>'Short-term Worker Summary'!K103</f>
        <v>D</v>
      </c>
      <c r="AB101" s="224"/>
      <c r="AC101" s="233"/>
    </row>
    <row r="102" spans="1:29" x14ac:dyDescent="0.2">
      <c r="A102" s="304">
        <f>'Short-term Worker Summary'!A104</f>
        <v>0</v>
      </c>
      <c r="B102" s="22" t="str">
        <f>'Short-term Worker Summary'!B104</f>
        <v>1,2 - Dichlorobenzene</v>
      </c>
      <c r="C102" s="22" t="str">
        <f>'Short-term Worker Summary'!C104</f>
        <v>95-50-1</v>
      </c>
      <c r="D102" s="123"/>
      <c r="E102" s="223">
        <f>'Short-term Worker Summary'!E104</f>
        <v>1390</v>
      </c>
      <c r="F102" s="79"/>
      <c r="G102" s="48">
        <f>(F102/E102)*'Short-term Worker Summary'!F104</f>
        <v>0</v>
      </c>
      <c r="H102" s="120" t="str">
        <f>'Short-term Worker Summary'!H104</f>
        <v>Or De</v>
      </c>
      <c r="I102" s="120" t="str">
        <f>'Short-term Worker Summary'!I104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1"/>
      <c r="Z102" s="53" t="s">
        <v>1357</v>
      </c>
      <c r="AA102" s="224" t="str">
        <f>'Short-term Worker Summary'!K104</f>
        <v>D</v>
      </c>
      <c r="AB102" s="224"/>
      <c r="AC102" s="233"/>
    </row>
    <row r="103" spans="1:29" x14ac:dyDescent="0.2">
      <c r="A103" s="304">
        <f>'Short-term Worker Summary'!A105</f>
        <v>0</v>
      </c>
      <c r="B103" s="22" t="str">
        <f>'Short-term Worker Summary'!B105</f>
        <v>1,3 - Dichlorobenzene</v>
      </c>
      <c r="C103" s="22" t="str">
        <f>'Short-term Worker Summary'!C105</f>
        <v>541-73-1</v>
      </c>
      <c r="D103" s="123"/>
      <c r="E103" s="223" t="str">
        <f>'Short-term Worker Summary'!E105</f>
        <v>NA</v>
      </c>
      <c r="F103" s="79"/>
      <c r="G103" s="48" t="s">
        <v>1357</v>
      </c>
      <c r="H103" s="120"/>
      <c r="I103" s="120"/>
      <c r="J103" s="30"/>
      <c r="K103" s="19"/>
      <c r="L103" s="19"/>
      <c r="M103" s="19"/>
      <c r="N103" s="19"/>
      <c r="O103" s="19"/>
      <c r="P103" s="19"/>
      <c r="Q103" s="11" t="str">
        <f>G103</f>
        <v>NA</v>
      </c>
      <c r="R103" s="19"/>
      <c r="S103" s="19"/>
      <c r="T103" s="19"/>
      <c r="U103" s="19"/>
      <c r="V103" s="19"/>
      <c r="W103" s="19"/>
      <c r="X103" s="11" t="str">
        <f>G103</f>
        <v>NA</v>
      </c>
      <c r="Y103" s="11"/>
      <c r="Z103" s="53" t="s">
        <v>1357</v>
      </c>
      <c r="AA103" s="224" t="str">
        <f>'Short-term Worker Summary'!K105</f>
        <v>D</v>
      </c>
      <c r="AB103" s="224"/>
      <c r="AC103" s="233"/>
    </row>
    <row r="104" spans="1:29" x14ac:dyDescent="0.2">
      <c r="A104" s="304">
        <f>'Short-term Worker Summary'!A106</f>
        <v>0</v>
      </c>
      <c r="B104" s="22" t="str">
        <f>'Short-term Worker Summary'!B106</f>
        <v>1,4 - Dichlorobenzene</v>
      </c>
      <c r="C104" s="22" t="str">
        <f>'Short-term Worker Summary'!C106</f>
        <v>106-46-7</v>
      </c>
      <c r="D104" s="123"/>
      <c r="E104" s="223">
        <f>'Short-term Worker Summary'!E106</f>
        <v>38</v>
      </c>
      <c r="F104" s="79"/>
      <c r="G104" s="48">
        <f>(F104/E104)*'Short-term Worker Summary'!F106</f>
        <v>0</v>
      </c>
      <c r="H104" s="120" t="str">
        <f>'Short-term Worker Summary'!H106</f>
        <v>Or De</v>
      </c>
      <c r="I104" s="120" t="str">
        <f>'Short-term Worker Summary'!I106</f>
        <v>In</v>
      </c>
      <c r="J104" s="30"/>
      <c r="K104" s="19"/>
      <c r="L104" s="19"/>
      <c r="M104" s="19"/>
      <c r="N104" s="19"/>
      <c r="O104" s="19"/>
      <c r="P104" s="11"/>
      <c r="Q104" s="11">
        <f>G104</f>
        <v>0</v>
      </c>
      <c r="R104" s="11"/>
      <c r="S104" s="19"/>
      <c r="T104" s="19"/>
      <c r="U104" s="19"/>
      <c r="V104" s="19"/>
      <c r="W104" s="19"/>
      <c r="X104" s="19"/>
      <c r="Y104" s="19"/>
      <c r="Z104" s="53">
        <f>(F104/E104)*'Short-term Worker Summary'!L106</f>
        <v>0</v>
      </c>
      <c r="AA104" s="224" t="str">
        <f>'Short-term Worker Summary'!K106</f>
        <v>C</v>
      </c>
      <c r="AB104" s="224"/>
      <c r="AC104" s="233" t="str">
        <f>'Short-term Worker Summary'!O106</f>
        <v>In</v>
      </c>
    </row>
    <row r="105" spans="1:29" x14ac:dyDescent="0.2">
      <c r="A105" s="304">
        <f>'Short-term Worker Summary'!A107</f>
        <v>0</v>
      </c>
      <c r="B105" s="22" t="str">
        <f>'Short-term Worker Summary'!B107</f>
        <v>3,3' - Dichlorobenzidine</v>
      </c>
      <c r="C105" s="22" t="str">
        <f>'Short-term Worker Summary'!C107</f>
        <v>91-94-1</v>
      </c>
      <c r="D105" s="123"/>
      <c r="E105" s="223">
        <f>'Short-term Worker Summary'!E107</f>
        <v>93</v>
      </c>
      <c r="F105" s="79"/>
      <c r="G105" s="48" t="s">
        <v>1357</v>
      </c>
      <c r="H105" s="120"/>
      <c r="I105" s="120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53">
        <f>(F105/E105)*'Short-term Worker Summary'!L107</f>
        <v>0</v>
      </c>
      <c r="AA105" s="224" t="str">
        <f>'Short-term Worker Summary'!K107</f>
        <v>B2</v>
      </c>
      <c r="AB105" s="224"/>
      <c r="AC105" s="233" t="str">
        <f>'Short-term Worker Summary'!O107</f>
        <v>Or</v>
      </c>
    </row>
    <row r="106" spans="1:29" s="85" customFormat="1" x14ac:dyDescent="0.2">
      <c r="A106" s="304">
        <f>'Short-term Worker Summary'!A108</f>
        <v>0</v>
      </c>
      <c r="B106" s="22" t="str">
        <f>'Short-term Worker Summary'!B108</f>
        <v>2,4-Dichlorophenol</v>
      </c>
      <c r="C106" s="22" t="str">
        <f>'Short-term Worker Summary'!C108</f>
        <v>120-83-2</v>
      </c>
      <c r="D106" s="123"/>
      <c r="E106" s="223">
        <f>'Short-term Worker Summary'!E108</f>
        <v>365</v>
      </c>
      <c r="F106" s="79"/>
      <c r="G106" s="48">
        <f>(F106/E106)*'Short-term Worker Summary'!F108</f>
        <v>0</v>
      </c>
      <c r="H106" s="120"/>
      <c r="I106" s="120" t="str">
        <f>'Short-term Worker Summary'!I108</f>
        <v>Or</v>
      </c>
      <c r="J106" s="87"/>
      <c r="K106" s="86"/>
      <c r="L106" s="92"/>
      <c r="M106" s="92"/>
      <c r="N106" s="92"/>
      <c r="O106" s="128">
        <f>G106</f>
        <v>0</v>
      </c>
      <c r="P106" s="92"/>
      <c r="Q106" s="128"/>
      <c r="R106" s="88"/>
      <c r="S106" s="86"/>
      <c r="T106" s="86"/>
      <c r="U106" s="86"/>
      <c r="V106" s="86"/>
      <c r="W106" s="86"/>
      <c r="X106" s="86"/>
      <c r="Y106" s="86"/>
      <c r="Z106" s="53" t="s">
        <v>1357</v>
      </c>
      <c r="AA106" s="224" t="str">
        <f>'Short-term Worker Summary'!K108</f>
        <v>NA</v>
      </c>
      <c r="AB106" s="224"/>
      <c r="AC106" s="233"/>
    </row>
    <row r="107" spans="1:29" x14ac:dyDescent="0.2">
      <c r="A107" s="304">
        <f>'Short-term Worker Summary'!A109</f>
        <v>0</v>
      </c>
      <c r="B107" s="22" t="str">
        <f>'Short-term Worker Summary'!B109</f>
        <v>Di(2 - ethylhexyl)phthalate (bis-ethylhexyl phthalate)</v>
      </c>
      <c r="C107" s="22" t="str">
        <f>'Short-term Worker Summary'!C109</f>
        <v>117-81-7</v>
      </c>
      <c r="D107" s="123"/>
      <c r="E107" s="223">
        <f>'Short-term Worker Summary'!E109</f>
        <v>5000</v>
      </c>
      <c r="F107" s="79"/>
      <c r="G107" s="48" t="s">
        <v>1357</v>
      </c>
      <c r="H107" s="120"/>
      <c r="I107" s="120"/>
      <c r="J107" s="30"/>
      <c r="K107" s="19"/>
      <c r="L107" s="19"/>
      <c r="M107" s="19"/>
      <c r="N107" s="19"/>
      <c r="O107" s="19"/>
      <c r="P107" s="19"/>
      <c r="Q107" s="11" t="str">
        <f>G107</f>
        <v>NA</v>
      </c>
      <c r="R107" s="11"/>
      <c r="S107" s="19"/>
      <c r="T107" s="19"/>
      <c r="U107" s="19"/>
      <c r="V107" s="19"/>
      <c r="W107" s="19"/>
      <c r="X107" s="19"/>
      <c r="Y107" s="19"/>
      <c r="Z107" s="53">
        <f>(F107/E107)*'Short-term Worker Summary'!L109</f>
        <v>0</v>
      </c>
      <c r="AA107" s="224" t="str">
        <f>'Short-term Worker Summary'!K109</f>
        <v>B2</v>
      </c>
      <c r="AB107" s="224"/>
      <c r="AC107" s="233" t="str">
        <f>'Short-term Worker Summary'!O109</f>
        <v>Or</v>
      </c>
    </row>
    <row r="108" spans="1:29" x14ac:dyDescent="0.2">
      <c r="A108" s="304">
        <f>'Short-term Worker Summary'!A110</f>
        <v>0</v>
      </c>
      <c r="B108" s="22" t="str">
        <f>'Short-term Worker Summary'!B110</f>
        <v>2,4-Dimethylphenol</v>
      </c>
      <c r="C108" s="22" t="str">
        <f>'Short-term Worker Summary'!C110</f>
        <v>105-67-9</v>
      </c>
      <c r="D108" s="123"/>
      <c r="E108" s="223">
        <f>'Short-term Worker Summary'!E110</f>
        <v>8200</v>
      </c>
      <c r="F108" s="79"/>
      <c r="G108" s="48">
        <f>(F108/E108)*'Short-term Worker Summary'!F110</f>
        <v>0</v>
      </c>
      <c r="H108" s="120"/>
      <c r="I108" s="120" t="str">
        <f>'Short-term Worker Summary'!I110</f>
        <v>In</v>
      </c>
      <c r="J108" s="30"/>
      <c r="K108" s="19"/>
      <c r="L108" s="11">
        <f>G108</f>
        <v>0</v>
      </c>
      <c r="M108" s="11">
        <f>G108</f>
        <v>0</v>
      </c>
      <c r="N108" s="19"/>
      <c r="O108" s="19"/>
      <c r="P108" s="19"/>
      <c r="Q108" s="11"/>
      <c r="R108" s="11"/>
      <c r="S108" s="19"/>
      <c r="T108" s="19"/>
      <c r="U108" s="19"/>
      <c r="V108" s="19"/>
      <c r="W108" s="19"/>
      <c r="X108" s="19"/>
      <c r="Y108" s="19"/>
      <c r="Z108" s="53" t="s">
        <v>1357</v>
      </c>
      <c r="AA108" s="224" t="str">
        <f>'Short-term Worker Summary'!K110</f>
        <v>NA</v>
      </c>
      <c r="AB108" s="224"/>
      <c r="AC108" s="233"/>
    </row>
    <row r="109" spans="1:29" x14ac:dyDescent="0.2">
      <c r="A109" s="304">
        <f>'Short-term Worker Summary'!A111</f>
        <v>0</v>
      </c>
      <c r="B109" s="22" t="str">
        <f>'Short-term Worker Summary'!B111</f>
        <v>Di - n - octyl phthalate</v>
      </c>
      <c r="C109" s="22" t="str">
        <f>'Short-term Worker Summary'!C111</f>
        <v>117-84-0</v>
      </c>
      <c r="D109" s="123"/>
      <c r="E109" s="223">
        <f>'Short-term Worker Summary'!E111</f>
        <v>3700</v>
      </c>
      <c r="F109" s="79"/>
      <c r="G109" s="48">
        <f>(F109/E109)*'Short-term Worker Summary'!F111</f>
        <v>0</v>
      </c>
      <c r="H109" s="120" t="str">
        <f>'Short-term Worker Summary'!H111</f>
        <v>In</v>
      </c>
      <c r="I109" s="120" t="str">
        <f>'Short-term Worker Summary'!I111</f>
        <v>Or</v>
      </c>
      <c r="J109" s="30"/>
      <c r="K109" s="19"/>
      <c r="L109" s="19"/>
      <c r="M109" s="19"/>
      <c r="N109" s="19"/>
      <c r="O109" s="19"/>
      <c r="P109" s="11">
        <f>G109</f>
        <v>0</v>
      </c>
      <c r="Q109" s="11">
        <f>G109</f>
        <v>0</v>
      </c>
      <c r="R109" s="11"/>
      <c r="S109" s="19"/>
      <c r="T109" s="19"/>
      <c r="U109" s="19"/>
      <c r="V109" s="19"/>
      <c r="W109" s="19"/>
      <c r="X109" s="19"/>
      <c r="Y109" s="19"/>
      <c r="Z109" s="53" t="s">
        <v>1357</v>
      </c>
      <c r="AA109" s="224" t="str">
        <f>'Short-term Worker Summary'!K111</f>
        <v>NA</v>
      </c>
      <c r="AB109" s="224"/>
      <c r="AC109" s="233"/>
    </row>
    <row r="110" spans="1:29" x14ac:dyDescent="0.2">
      <c r="A110" s="304">
        <f>'Short-term Worker Summary'!A112</f>
        <v>0</v>
      </c>
      <c r="B110" s="22" t="str">
        <f>'Short-term Worker Summary'!B112</f>
        <v>1,4-Dioxane</v>
      </c>
      <c r="C110" s="22" t="str">
        <f>'Short-term Worker Summary'!C112</f>
        <v>123-91-1</v>
      </c>
      <c r="D110" s="123"/>
      <c r="E110" s="223">
        <f>'Short-term Worker Summary'!E112</f>
        <v>225</v>
      </c>
      <c r="F110" s="79"/>
      <c r="G110" s="48" t="s">
        <v>1357</v>
      </c>
      <c r="H110" s="120"/>
      <c r="I110" s="120"/>
      <c r="J110" s="30"/>
      <c r="K110" s="19"/>
      <c r="L110" s="19"/>
      <c r="M110" s="19"/>
      <c r="N110" s="19"/>
      <c r="O110" s="19"/>
      <c r="P110" s="11"/>
      <c r="Q110" s="11"/>
      <c r="R110" s="11"/>
      <c r="S110" s="19"/>
      <c r="T110" s="19"/>
      <c r="U110" s="19"/>
      <c r="V110" s="19"/>
      <c r="W110" s="19"/>
      <c r="X110" s="19"/>
      <c r="Y110" s="19"/>
      <c r="Z110" s="53">
        <f>(F110/E110)*'Short-term Worker Summary'!L112</f>
        <v>0</v>
      </c>
      <c r="AA110" s="224" t="str">
        <f>'Short-term Worker Summary'!K112</f>
        <v>B2</v>
      </c>
      <c r="AB110" s="224"/>
      <c r="AC110" s="233" t="str">
        <f>'Short-term Worker Summary'!O112</f>
        <v>In</v>
      </c>
    </row>
    <row r="111" spans="1:29" x14ac:dyDescent="0.2">
      <c r="A111" s="304">
        <f>'Short-term Worker Summary'!A113</f>
        <v>0</v>
      </c>
      <c r="B111" s="22" t="str">
        <f>'Short-term Worker Summary'!B113</f>
        <v>Ethylene glycol</v>
      </c>
      <c r="C111" s="22" t="str">
        <f>'Short-term Worker Summary'!C113</f>
        <v>107-21-1</v>
      </c>
      <c r="D111" s="123"/>
      <c r="E111" s="223">
        <f>'Short-term Worker Summary'!E113</f>
        <v>100000</v>
      </c>
      <c r="F111" s="79"/>
      <c r="G111" s="48">
        <f>(F111/E111)*'Short-term Worker Summary'!F113</f>
        <v>0</v>
      </c>
      <c r="H111" s="120" t="str">
        <f>'Short-term Worker Summary'!H113</f>
        <v>In</v>
      </c>
      <c r="I111" s="120" t="str">
        <f>'Short-term Worker Summary'!I113</f>
        <v>Or</v>
      </c>
      <c r="J111" s="136" t="s">
        <v>421</v>
      </c>
      <c r="K111" s="19"/>
      <c r="L111" s="19"/>
      <c r="M111" s="19"/>
      <c r="N111" s="19"/>
      <c r="O111" s="19"/>
      <c r="P111" s="11"/>
      <c r="Q111" s="11"/>
      <c r="R111" s="11"/>
      <c r="S111" s="11"/>
      <c r="T111" s="19"/>
      <c r="U111" s="19"/>
      <c r="V111" s="19"/>
      <c r="W111" s="19"/>
      <c r="X111" s="19"/>
      <c r="Y111" s="19"/>
      <c r="Z111" s="53" t="s">
        <v>1357</v>
      </c>
      <c r="AA111" s="224" t="str">
        <f>'Short-term Worker Summary'!K113</f>
        <v>NA</v>
      </c>
      <c r="AB111" s="224"/>
      <c r="AC111" s="233"/>
    </row>
    <row r="112" spans="1:29" ht="21.75" x14ac:dyDescent="0.2">
      <c r="A112" s="304">
        <f>'Short-term Worker Summary'!A114</f>
        <v>0</v>
      </c>
      <c r="B112" s="22" t="str">
        <f>'Short-term Worker Summary'!B114</f>
        <v>Hexachlorobenzene</v>
      </c>
      <c r="C112" s="22" t="str">
        <f>'Short-term Worker Summary'!C114</f>
        <v>118-74-1</v>
      </c>
      <c r="D112" s="123"/>
      <c r="E112" s="223">
        <f>'Short-term Worker Summary'!E114</f>
        <v>10</v>
      </c>
      <c r="F112" s="79"/>
      <c r="G112" s="48" t="s">
        <v>1357</v>
      </c>
      <c r="H112" s="120"/>
      <c r="I112" s="120"/>
      <c r="J112" s="30"/>
      <c r="K112" s="19"/>
      <c r="L112" s="19"/>
      <c r="M112" s="19"/>
      <c r="N112" s="19"/>
      <c r="O112" s="19"/>
      <c r="P112" s="11"/>
      <c r="Q112" s="11" t="str">
        <f>G112</f>
        <v>NA</v>
      </c>
      <c r="R112" s="11"/>
      <c r="S112" s="11"/>
      <c r="T112" s="19"/>
      <c r="U112" s="19"/>
      <c r="V112" s="19"/>
      <c r="W112" s="19"/>
      <c r="X112" s="19"/>
      <c r="Y112" s="19"/>
      <c r="Z112" s="53">
        <f>(F112/E112)*'Short-term Worker Summary'!L114</f>
        <v>0</v>
      </c>
      <c r="AA112" s="224" t="str">
        <f>'Short-term Worker Summary'!K114</f>
        <v>B2</v>
      </c>
      <c r="AB112" s="224"/>
      <c r="AC112" s="233" t="str">
        <f>'Short-term Worker Summary'!O114</f>
        <v>Or In</v>
      </c>
    </row>
    <row r="113" spans="1:29" x14ac:dyDescent="0.2">
      <c r="A113" s="304">
        <f>'Short-term Worker Summary'!A115</f>
        <v>0</v>
      </c>
      <c r="B113" s="22" t="str">
        <f>'Short-term Worker Summary'!B115</f>
        <v>Hexachlorobutadiene</v>
      </c>
      <c r="C113" s="22" t="str">
        <f>'Short-term Worker Summary'!C115</f>
        <v>87-68-3</v>
      </c>
      <c r="D113" s="123"/>
      <c r="E113" s="223">
        <f>'Short-term Worker Summary'!E115</f>
        <v>73</v>
      </c>
      <c r="F113" s="79"/>
      <c r="G113" s="48" t="s">
        <v>1357</v>
      </c>
      <c r="H113" s="120"/>
      <c r="I113" s="120"/>
      <c r="J113" s="30"/>
      <c r="K113" s="19"/>
      <c r="L113" s="19"/>
      <c r="M113" s="19"/>
      <c r="N113" s="19"/>
      <c r="O113" s="19"/>
      <c r="P113" s="11" t="str">
        <f>G113</f>
        <v>NA</v>
      </c>
      <c r="Q113" s="11"/>
      <c r="R113" s="11"/>
      <c r="S113" s="19"/>
      <c r="T113" s="19"/>
      <c r="U113" s="19"/>
      <c r="V113" s="19"/>
      <c r="W113" s="19"/>
      <c r="X113" s="19"/>
      <c r="Y113" s="19"/>
      <c r="Z113" s="53">
        <f>(F113/E113)*'Short-term Worker Summary'!L115</f>
        <v>0</v>
      </c>
      <c r="AA113" s="224" t="str">
        <f>'Short-term Worker Summary'!K115</f>
        <v>C</v>
      </c>
      <c r="AB113" s="224"/>
      <c r="AC113" s="233" t="str">
        <f>'Short-term Worker Summary'!O115</f>
        <v>In</v>
      </c>
    </row>
    <row r="114" spans="1:29" ht="32.25" x14ac:dyDescent="0.2">
      <c r="A114" s="304">
        <f>'Short-term Worker Summary'!A116</f>
        <v>0</v>
      </c>
      <c r="B114" s="22" t="str">
        <f>'Short-term Worker Summary'!B116</f>
        <v>Hexachlorocyclopentadiene</v>
      </c>
      <c r="C114" s="22" t="str">
        <f>'Short-term Worker Summary'!C116</f>
        <v>77-47-4</v>
      </c>
      <c r="D114" s="123"/>
      <c r="E114" s="223">
        <f>'Short-term Worker Summary'!E116</f>
        <v>900</v>
      </c>
      <c r="F114" s="79"/>
      <c r="G114" s="48">
        <f>(F114/E114)*'Short-term Worker Summary'!F116</f>
        <v>0</v>
      </c>
      <c r="H114" s="120"/>
      <c r="I114" s="120" t="str">
        <f>'Short-term Worker Summary'!I116</f>
        <v>In</v>
      </c>
      <c r="J114" s="30"/>
      <c r="K114" s="19"/>
      <c r="L114" s="19"/>
      <c r="M114" s="19"/>
      <c r="N114" s="19"/>
      <c r="O114" s="19"/>
      <c r="P114" s="11">
        <f>G114</f>
        <v>0</v>
      </c>
      <c r="Q114" s="11">
        <f>G114</f>
        <v>0</v>
      </c>
      <c r="R114" s="11"/>
      <c r="S114" s="19"/>
      <c r="T114" s="11">
        <f>G114</f>
        <v>0</v>
      </c>
      <c r="U114" s="19"/>
      <c r="V114" s="19"/>
      <c r="W114" s="19"/>
      <c r="X114" s="19"/>
      <c r="Y114" s="19"/>
      <c r="Z114" s="53" t="s">
        <v>1357</v>
      </c>
      <c r="AA114" s="224" t="str">
        <f>'Short-term Worker Summary'!K116</f>
        <v>not likely</v>
      </c>
      <c r="AB114" s="224"/>
      <c r="AC114" s="233"/>
    </row>
    <row r="115" spans="1:29" x14ac:dyDescent="0.2">
      <c r="A115" s="304">
        <f>'Short-term Worker Summary'!A117</f>
        <v>0</v>
      </c>
      <c r="B115" s="22" t="str">
        <f>'Short-term Worker Summary'!B117</f>
        <v>Methanol</v>
      </c>
      <c r="C115" s="22" t="str">
        <f>'Short-term Worker Summary'!C117</f>
        <v>67-56-1</v>
      </c>
      <c r="D115" s="123"/>
      <c r="E115" s="223" t="str">
        <f>'Short-term Worker Summary'!E117</f>
        <v>NA</v>
      </c>
      <c r="F115" s="79"/>
      <c r="G115" s="48" t="s">
        <v>1357</v>
      </c>
      <c r="H115" s="120"/>
      <c r="I115" s="120"/>
      <c r="J115" s="30"/>
      <c r="K115" s="19"/>
      <c r="L115" s="19"/>
      <c r="M115" s="11" t="str">
        <f>G115</f>
        <v>NA</v>
      </c>
      <c r="N115" s="19"/>
      <c r="O115" s="19"/>
      <c r="P115" s="11"/>
      <c r="Q115" s="11" t="str">
        <f>G115</f>
        <v>NA</v>
      </c>
      <c r="R115" s="11"/>
      <c r="S115" s="11" t="str">
        <f>G115</f>
        <v>NA</v>
      </c>
      <c r="T115" s="19"/>
      <c r="U115" s="19"/>
      <c r="V115" s="19"/>
      <c r="W115" s="19"/>
      <c r="X115" s="19"/>
      <c r="Y115" s="19"/>
      <c r="Z115" s="53" t="s">
        <v>1357</v>
      </c>
      <c r="AA115" s="224" t="str">
        <f>'Short-term Worker Summary'!K117</f>
        <v>NA</v>
      </c>
      <c r="AB115" s="224"/>
      <c r="AC115" s="224"/>
    </row>
    <row r="116" spans="1:29" x14ac:dyDescent="0.2">
      <c r="A116" s="304">
        <f>'Short-term Worker Summary'!A118</f>
        <v>0</v>
      </c>
      <c r="B116" s="22" t="str">
        <f>'Short-term Worker Summary'!B118</f>
        <v>2 - Methylphenol (o-cresol)</v>
      </c>
      <c r="C116" s="22" t="str">
        <f>'Short-term Worker Summary'!C118</f>
        <v>95-48-7</v>
      </c>
      <c r="D116" s="123"/>
      <c r="E116" s="223" t="str">
        <f>'Short-term Worker Summary'!E118</f>
        <v>NA</v>
      </c>
      <c r="F116" s="79"/>
      <c r="G116" s="48" t="s">
        <v>1357</v>
      </c>
      <c r="H116" s="120"/>
      <c r="I116" s="120"/>
      <c r="J116" s="136"/>
      <c r="K116" s="200"/>
      <c r="L116" s="19"/>
      <c r="M116" s="11" t="str">
        <f>G116</f>
        <v>NA</v>
      </c>
      <c r="N116" s="11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1" t="str">
        <f>G116</f>
        <v>NA</v>
      </c>
      <c r="Z116" s="53" t="s">
        <v>1357</v>
      </c>
      <c r="AA116" s="224" t="str">
        <f>'Short-term Worker Summary'!K118</f>
        <v>C</v>
      </c>
      <c r="AB116" s="224"/>
      <c r="AC116" s="224"/>
    </row>
    <row r="117" spans="1:29" x14ac:dyDescent="0.2">
      <c r="A117" s="304">
        <f>'Short-term Worker Summary'!A119</f>
        <v>0</v>
      </c>
      <c r="B117" s="22" t="str">
        <f>'Short-term Worker Summary'!B119</f>
        <v>3 - Methylphenol (m-cresol)</v>
      </c>
      <c r="C117" s="22" t="str">
        <f>'Short-term Worker Summary'!C119</f>
        <v>108-39-4</v>
      </c>
      <c r="D117" s="123"/>
      <c r="E117" s="223" t="str">
        <f>'Short-term Worker Summary'!E119</f>
        <v>NA</v>
      </c>
      <c r="F117" s="79"/>
      <c r="G117" s="48" t="s">
        <v>1357</v>
      </c>
      <c r="H117" s="120"/>
      <c r="I117" s="120"/>
      <c r="J117" s="136"/>
      <c r="K117" s="200"/>
      <c r="L117" s="19"/>
      <c r="M117" s="11" t="str">
        <f>G117</f>
        <v>NA</v>
      </c>
      <c r="N117" s="11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1" t="str">
        <f>G117</f>
        <v>NA</v>
      </c>
      <c r="Z117" s="53" t="s">
        <v>1357</v>
      </c>
      <c r="AA117" s="224" t="str">
        <f>'Short-term Worker Summary'!K119</f>
        <v>C</v>
      </c>
      <c r="AB117" s="224"/>
      <c r="AC117" s="224"/>
    </row>
    <row r="118" spans="1:29" x14ac:dyDescent="0.2">
      <c r="A118" s="304">
        <f>'Short-term Worker Summary'!A120</f>
        <v>0</v>
      </c>
      <c r="B118" s="22" t="str">
        <f>'Short-term Worker Summary'!B120</f>
        <v>4 - Methylphenol (p-cresol)</v>
      </c>
      <c r="C118" s="22" t="str">
        <f>'Short-term Worker Summary'!C120</f>
        <v>106-44-5</v>
      </c>
      <c r="D118" s="123"/>
      <c r="E118" s="223">
        <f>'Short-term Worker Summary'!E120</f>
        <v>59</v>
      </c>
      <c r="F118" s="79"/>
      <c r="G118" s="48">
        <f>(F118/E118)*'Short-term Worker Summary'!F120</f>
        <v>0</v>
      </c>
      <c r="H118" s="120" t="str">
        <f>'Short-term Worker Summary'!H120</f>
        <v>In</v>
      </c>
      <c r="I118" s="120" t="str">
        <f>'Short-term Worker Summary'!I120</f>
        <v>Or</v>
      </c>
      <c r="J118" s="136"/>
      <c r="K118" s="200"/>
      <c r="L118" s="19"/>
      <c r="M118" s="11">
        <f>G118</f>
        <v>0</v>
      </c>
      <c r="N118" s="11"/>
      <c r="O118" s="19"/>
      <c r="P118" s="19"/>
      <c r="Q118" s="19"/>
      <c r="R118" s="19"/>
      <c r="S118" s="19"/>
      <c r="T118" s="11">
        <f>G118</f>
        <v>0</v>
      </c>
      <c r="U118" s="11"/>
      <c r="V118" s="19"/>
      <c r="W118" s="19"/>
      <c r="X118" s="19"/>
      <c r="Y118" s="19"/>
      <c r="Z118" s="53" t="s">
        <v>1357</v>
      </c>
      <c r="AA118" s="224" t="str">
        <f>'Short-term Worker Summary'!K120</f>
        <v>C</v>
      </c>
      <c r="AB118" s="224"/>
      <c r="AC118" s="224"/>
    </row>
    <row r="119" spans="1:29" x14ac:dyDescent="0.2">
      <c r="A119" s="304">
        <f>'Short-term Worker Summary'!A121</f>
        <v>0</v>
      </c>
      <c r="B119" s="22" t="str">
        <f>'Short-term Worker Summary'!B121</f>
        <v>N-Nitrosodiphenylamine</v>
      </c>
      <c r="C119" s="22" t="str">
        <f>'Short-term Worker Summary'!C121</f>
        <v>86-30-6</v>
      </c>
      <c r="D119" s="123"/>
      <c r="E119" s="223">
        <f>'Short-term Worker Summary'!E121</f>
        <v>5900</v>
      </c>
      <c r="F119" s="79"/>
      <c r="G119" s="48" t="s">
        <v>1357</v>
      </c>
      <c r="H119" s="120"/>
      <c r="I119" s="120"/>
      <c r="J119" s="30"/>
      <c r="K119" s="19"/>
      <c r="L119" s="19"/>
      <c r="M119" s="11"/>
      <c r="N119" s="11"/>
      <c r="O119" s="19"/>
      <c r="P119" s="19"/>
      <c r="Q119" s="19"/>
      <c r="R119" s="19"/>
      <c r="S119" s="19"/>
      <c r="T119" s="11"/>
      <c r="U119" s="11"/>
      <c r="V119" s="19"/>
      <c r="W119" s="19"/>
      <c r="X119" s="19"/>
      <c r="Y119" s="11"/>
      <c r="Z119" s="53">
        <f>(F119/E119)*'Short-term Worker Summary'!L121</f>
        <v>0</v>
      </c>
      <c r="AA119" s="224" t="str">
        <f>'Short-term Worker Summary'!K121</f>
        <v>B2</v>
      </c>
      <c r="AB119" s="224"/>
      <c r="AC119" s="233" t="str">
        <f>'Short-term Worker Summary'!O121</f>
        <v>Or</v>
      </c>
    </row>
    <row r="120" spans="1:29" s="85" customFormat="1" x14ac:dyDescent="0.2">
      <c r="A120" s="304">
        <f>'Short-term Worker Summary'!A122</f>
        <v>0</v>
      </c>
      <c r="B120" s="22" t="str">
        <f>'Short-term Worker Summary'!B122</f>
        <v>N-Nitrosodi-N-propylamine</v>
      </c>
      <c r="C120" s="22" t="str">
        <f>'Short-term Worker Summary'!C122</f>
        <v>621-64-7</v>
      </c>
      <c r="D120" s="123"/>
      <c r="E120" s="223">
        <f>'Short-term Worker Summary'!E122</f>
        <v>1.3</v>
      </c>
      <c r="F120" s="79"/>
      <c r="G120" s="48" t="s">
        <v>1357</v>
      </c>
      <c r="H120" s="120"/>
      <c r="I120" s="120"/>
      <c r="J120" s="87"/>
      <c r="K120" s="86"/>
      <c r="L120" s="86"/>
      <c r="M120" s="88"/>
      <c r="N120" s="88"/>
      <c r="O120" s="86"/>
      <c r="P120" s="86"/>
      <c r="Q120" s="86"/>
      <c r="R120" s="86"/>
      <c r="S120" s="86"/>
      <c r="T120" s="88"/>
      <c r="U120" s="88"/>
      <c r="V120" s="86"/>
      <c r="W120" s="86"/>
      <c r="X120" s="86"/>
      <c r="Y120" s="88"/>
      <c r="Z120" s="53">
        <f>(F120/E120)*'Short-term Worker Summary'!L122</f>
        <v>0</v>
      </c>
      <c r="AA120" s="224" t="str">
        <f>'Short-term Worker Summary'!K122</f>
        <v>B2</v>
      </c>
      <c r="AB120" s="224"/>
      <c r="AC120" s="233" t="str">
        <f>'Short-term Worker Summary'!O122</f>
        <v>In</v>
      </c>
    </row>
    <row r="121" spans="1:29" ht="21.75" x14ac:dyDescent="0.2">
      <c r="A121" s="304">
        <f>'Short-term Worker Summary'!A123</f>
        <v>0</v>
      </c>
      <c r="B121" s="22" t="str">
        <f>'Short-term Worker Summary'!B123</f>
        <v>Pentachlorophenol</v>
      </c>
      <c r="C121" s="22" t="str">
        <f>'Short-term Worker Summary'!C123</f>
        <v>87-86-5</v>
      </c>
      <c r="D121" s="123"/>
      <c r="E121" s="223">
        <f>'Short-term Worker Summary'!E123</f>
        <v>160</v>
      </c>
      <c r="F121" s="79"/>
      <c r="G121" s="48">
        <f>(F121/E121)*'Short-term Worker Summary'!F123</f>
        <v>0</v>
      </c>
      <c r="H121" s="120" t="str">
        <f>'Short-term Worker Summary'!H123</f>
        <v>In</v>
      </c>
      <c r="I121" s="120" t="str">
        <f>'Short-term Worker Summary'!I123</f>
        <v>Or</v>
      </c>
      <c r="J121" s="30"/>
      <c r="K121" s="19"/>
      <c r="L121" s="19"/>
      <c r="M121" s="19"/>
      <c r="N121" s="19"/>
      <c r="O121" s="19"/>
      <c r="P121" s="11">
        <f>G121</f>
        <v>0</v>
      </c>
      <c r="Q121" s="11">
        <f>G121</f>
        <v>0</v>
      </c>
      <c r="R121" s="11"/>
      <c r="S121" s="11">
        <f>G121</f>
        <v>0</v>
      </c>
      <c r="T121" s="19"/>
      <c r="U121" s="19"/>
      <c r="V121" s="19"/>
      <c r="W121" s="19"/>
      <c r="X121" s="19"/>
      <c r="Y121" s="19"/>
      <c r="Z121" s="53">
        <f>(F121/E121)*'Short-term Worker Summary'!L123</f>
        <v>0</v>
      </c>
      <c r="AA121" s="224" t="str">
        <f>'Short-term Worker Summary'!K123</f>
        <v>B2</v>
      </c>
      <c r="AB121" s="224"/>
      <c r="AC121" s="233" t="str">
        <f>'Short-term Worker Summary'!O123</f>
        <v>In Or</v>
      </c>
    </row>
    <row r="122" spans="1:29" x14ac:dyDescent="0.2">
      <c r="A122" s="304">
        <f>'Short-term Worker Summary'!A124</f>
        <v>0</v>
      </c>
      <c r="B122" s="22" t="str">
        <f>'Short-term Worker Summary'!B124</f>
        <v>Perflurobutyric Acid (PFBA)</v>
      </c>
      <c r="C122" s="22" t="str">
        <f>'Short-term Worker Summary'!C124</f>
        <v>375-22-4</v>
      </c>
      <c r="D122" s="123"/>
      <c r="E122" s="223" t="str">
        <f>'Short-term Worker Summary'!E124</f>
        <v>NA</v>
      </c>
      <c r="F122" s="79"/>
      <c r="G122" s="48" t="s">
        <v>1357</v>
      </c>
      <c r="H122" s="120"/>
      <c r="I122" s="120" t="str">
        <f>'Short-term Worker Summary'!I124</f>
        <v>Or</v>
      </c>
      <c r="J122" s="30"/>
      <c r="K122" s="19"/>
      <c r="L122" s="11" t="str">
        <f>G122</f>
        <v>NA</v>
      </c>
      <c r="M122" s="19"/>
      <c r="N122" s="19"/>
      <c r="O122" s="11" t="str">
        <f>G122</f>
        <v>NA</v>
      </c>
      <c r="P122" s="11"/>
      <c r="Q122" s="11" t="str">
        <f>G122</f>
        <v>NA</v>
      </c>
      <c r="R122" s="11"/>
      <c r="S122" s="11" t="str">
        <f>G122</f>
        <v>NA</v>
      </c>
      <c r="T122" s="19"/>
      <c r="U122" s="19"/>
      <c r="V122" s="19"/>
      <c r="W122" s="19"/>
      <c r="X122" s="19"/>
      <c r="Y122" s="19"/>
      <c r="Z122" s="53" t="s">
        <v>1357</v>
      </c>
      <c r="AA122" s="224" t="s">
        <v>1357</v>
      </c>
      <c r="AB122" s="224"/>
      <c r="AC122" s="233" t="s">
        <v>1355</v>
      </c>
    </row>
    <row r="123" spans="1:29" x14ac:dyDescent="0.2">
      <c r="A123" s="304">
        <f>'Short-term Worker Summary'!A125</f>
        <v>0</v>
      </c>
      <c r="B123" s="22" t="str">
        <f>'Short-term Worker Summary'!B125</f>
        <v>Perfluorooctanoic acid (PFOA)</v>
      </c>
      <c r="C123" s="22" t="str">
        <f>'Short-term Worker Summary'!C125</f>
        <v>335-67-7</v>
      </c>
      <c r="D123" s="123"/>
      <c r="E123" s="223" t="str">
        <f>'Short-term Worker Summary'!E125</f>
        <v>NA</v>
      </c>
      <c r="F123" s="79"/>
      <c r="G123" s="48" t="s">
        <v>1357</v>
      </c>
      <c r="H123" s="120"/>
      <c r="I123" s="120" t="str">
        <f>'Short-term Worker Summary'!I125</f>
        <v>Or</v>
      </c>
      <c r="J123" s="30"/>
      <c r="K123" s="19"/>
      <c r="L123" s="19"/>
      <c r="M123" s="19"/>
      <c r="N123" s="19"/>
      <c r="O123" s="19"/>
      <c r="P123" s="11"/>
      <c r="Q123" s="11" t="str">
        <f>G123</f>
        <v>NA</v>
      </c>
      <c r="R123" s="11"/>
      <c r="S123" s="11"/>
      <c r="T123" s="19"/>
      <c r="U123" s="19"/>
      <c r="V123" s="19"/>
      <c r="W123" s="19"/>
      <c r="X123" s="11" t="str">
        <f>G123</f>
        <v>NA</v>
      </c>
      <c r="Y123" s="19"/>
      <c r="Z123" s="53" t="s">
        <v>1357</v>
      </c>
      <c r="AA123" s="224" t="s">
        <v>1357</v>
      </c>
      <c r="AB123" s="224"/>
      <c r="AC123" s="233" t="s">
        <v>1355</v>
      </c>
    </row>
    <row r="124" spans="1:29" s="85" customFormat="1" x14ac:dyDescent="0.2">
      <c r="A124" s="304">
        <f>'Short-term Worker Summary'!A126</f>
        <v>0</v>
      </c>
      <c r="B124" s="22" t="str">
        <f>'Short-term Worker Summary'!B126</f>
        <v>Perfluorooctane sulfonate (PFOS)</v>
      </c>
      <c r="C124" s="22" t="str">
        <f>'Short-term Worker Summary'!C126</f>
        <v>1763-23-1</v>
      </c>
      <c r="D124" s="123"/>
      <c r="E124" s="223" t="str">
        <f>'Short-term Worker Summary'!E126</f>
        <v>NA</v>
      </c>
      <c r="F124" s="79"/>
      <c r="G124" s="48" t="s">
        <v>1357</v>
      </c>
      <c r="H124" s="120"/>
      <c r="I124" s="120" t="str">
        <f>'Short-term Worker Summary'!I126</f>
        <v>Or</v>
      </c>
      <c r="J124" s="30"/>
      <c r="K124" s="19"/>
      <c r="L124" s="19"/>
      <c r="M124" s="19"/>
      <c r="N124" s="19"/>
      <c r="O124" s="19"/>
      <c r="P124" s="11"/>
      <c r="Q124" s="11"/>
      <c r="R124" s="11"/>
      <c r="S124" s="11"/>
      <c r="T124" s="19"/>
      <c r="U124" s="19"/>
      <c r="V124" s="19"/>
      <c r="W124" s="19"/>
      <c r="X124" s="11"/>
      <c r="Y124" s="19"/>
      <c r="Z124" s="53" t="s">
        <v>1357</v>
      </c>
      <c r="AA124" s="224" t="s">
        <v>1357</v>
      </c>
      <c r="AB124" s="224"/>
      <c r="AC124" s="233"/>
    </row>
    <row r="125" spans="1:29" s="85" customFormat="1" x14ac:dyDescent="0.2">
      <c r="A125" s="304">
        <f>'Short-term Worker Summary'!A127</f>
        <v>0</v>
      </c>
      <c r="B125" s="22" t="str">
        <f>'Short-term Worker Summary'!B127</f>
        <v>Phenol</v>
      </c>
      <c r="C125" s="22" t="str">
        <f>'Short-term Worker Summary'!C127</f>
        <v>108-95-2</v>
      </c>
      <c r="D125" s="123"/>
      <c r="E125" s="223">
        <f>'Short-term Worker Summary'!E127</f>
        <v>20203</v>
      </c>
      <c r="F125" s="79"/>
      <c r="G125" s="48">
        <f>(F125/E125)*'Short-term Worker Summary'!F127</f>
        <v>0</v>
      </c>
      <c r="H125" s="120" t="str">
        <f>'Short-term Worker Summary'!H127</f>
        <v>In</v>
      </c>
      <c r="I125" s="120" t="str">
        <f>'Short-term Worker Summary'!I127</f>
        <v>Or</v>
      </c>
      <c r="J125" s="135" t="s">
        <v>395</v>
      </c>
      <c r="K125" s="200"/>
      <c r="L125" s="86"/>
      <c r="M125" s="86"/>
      <c r="N125" s="88"/>
      <c r="O125" s="88"/>
      <c r="P125" s="86"/>
      <c r="Q125" s="86"/>
      <c r="R125" s="86"/>
      <c r="S125" s="128"/>
      <c r="T125" s="86"/>
      <c r="U125" s="86"/>
      <c r="V125" s="86"/>
      <c r="W125" s="86"/>
      <c r="X125" s="86"/>
      <c r="Y125" s="86"/>
      <c r="Z125" s="53" t="s">
        <v>1357</v>
      </c>
      <c r="AA125" s="224" t="str">
        <f>'Short-term Worker Summary'!K127</f>
        <v>NA</v>
      </c>
      <c r="AB125" s="224"/>
      <c r="AC125" s="224"/>
    </row>
    <row r="126" spans="1:29" s="85" customFormat="1" x14ac:dyDescent="0.2">
      <c r="A126" s="304">
        <f>'Short-term Worker Summary'!A128</f>
        <v>0</v>
      </c>
      <c r="B126" s="22" t="str">
        <f>'Short-term Worker Summary'!B128</f>
        <v>2,3,4,6-Tetrachlorophenol</v>
      </c>
      <c r="C126" s="22" t="str">
        <f>'Short-term Worker Summary'!C128</f>
        <v>58-90-2</v>
      </c>
      <c r="D126" s="123"/>
      <c r="E126" s="223">
        <f>'Short-term Worker Summary'!E128</f>
        <v>36600</v>
      </c>
      <c r="F126" s="79"/>
      <c r="G126" s="48">
        <f>(F126/E126)*'Short-term Worker Summary'!F128</f>
        <v>0</v>
      </c>
      <c r="H126" s="120" t="str">
        <f>'Short-term Worker Summary'!H128</f>
        <v>In</v>
      </c>
      <c r="I126" s="120" t="str">
        <f>'Short-term Worker Summary'!I128</f>
        <v>Or</v>
      </c>
      <c r="J126" s="87"/>
      <c r="K126" s="86"/>
      <c r="L126" s="86"/>
      <c r="M126" s="88"/>
      <c r="N126" s="86"/>
      <c r="O126" s="86"/>
      <c r="P126" s="88"/>
      <c r="Q126" s="128">
        <f>G125</f>
        <v>0</v>
      </c>
      <c r="R126" s="88"/>
      <c r="S126" s="86"/>
      <c r="T126" s="86"/>
      <c r="U126" s="86"/>
      <c r="V126" s="86"/>
      <c r="W126" s="86"/>
      <c r="X126" s="86"/>
      <c r="Y126" s="86"/>
      <c r="Z126" s="53" t="s">
        <v>1357</v>
      </c>
      <c r="AA126" s="224" t="str">
        <f>'Short-term Worker Summary'!K128</f>
        <v>NA</v>
      </c>
      <c r="AB126" s="224"/>
      <c r="AC126" s="224"/>
    </row>
    <row r="127" spans="1:29" s="85" customFormat="1" x14ac:dyDescent="0.2">
      <c r="A127" s="304">
        <f>'Short-term Worker Summary'!A129</f>
        <v>0</v>
      </c>
      <c r="B127" s="22" t="str">
        <f>'Short-term Worker Summary'!B129</f>
        <v>2,4,5-Trichlorophenol</v>
      </c>
      <c r="C127" s="22" t="str">
        <f>'Short-term Worker Summary'!C129</f>
        <v>95-95-4</v>
      </c>
      <c r="D127" s="123"/>
      <c r="E127" s="223">
        <f>'Short-term Worker Summary'!E129</f>
        <v>100000</v>
      </c>
      <c r="F127" s="79"/>
      <c r="G127" s="48">
        <f>(F127/E127)*'Short-term Worker Summary'!F129</f>
        <v>0</v>
      </c>
      <c r="H127" s="120" t="str">
        <f>'Short-term Worker Summary'!H129</f>
        <v>In</v>
      </c>
      <c r="I127" s="120" t="str">
        <f>'Short-term Worker Summary'!I129</f>
        <v>Or</v>
      </c>
      <c r="J127" s="87"/>
      <c r="K127" s="86"/>
      <c r="L127" s="86"/>
      <c r="M127" s="86"/>
      <c r="N127" s="86"/>
      <c r="O127" s="86"/>
      <c r="P127" s="128">
        <f>G126</f>
        <v>0</v>
      </c>
      <c r="Q127" s="128">
        <f>G126</f>
        <v>0</v>
      </c>
      <c r="R127" s="86"/>
      <c r="S127" s="86"/>
      <c r="T127" s="86"/>
      <c r="U127" s="86"/>
      <c r="V127" s="86"/>
      <c r="W127" s="86"/>
      <c r="X127" s="86"/>
      <c r="Y127" s="86"/>
      <c r="Z127" s="53" t="s">
        <v>1357</v>
      </c>
      <c r="AA127" s="224" t="str">
        <f>'Short-term Worker Summary'!K129</f>
        <v>NA</v>
      </c>
      <c r="AB127" s="224"/>
      <c r="AC127" s="224"/>
    </row>
    <row r="128" spans="1:29" s="85" customFormat="1" ht="21.75" x14ac:dyDescent="0.2">
      <c r="A128" s="304">
        <f>'Short-term Worker Summary'!A130</f>
        <v>0</v>
      </c>
      <c r="B128" s="22" t="str">
        <f>'Short-term Worker Summary'!B130</f>
        <v>2,4,6-Trichlorophenol</v>
      </c>
      <c r="C128" s="22" t="str">
        <f>'Short-term Worker Summary'!C130</f>
        <v>88-06-2</v>
      </c>
      <c r="D128" s="123"/>
      <c r="E128" s="223">
        <f>'Short-term Worker Summary'!E130</f>
        <v>1495</v>
      </c>
      <c r="F128" s="79"/>
      <c r="G128" s="48" t="s">
        <v>1357</v>
      </c>
      <c r="H128" s="120"/>
      <c r="I128" s="120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53">
        <f>(F128/E128)*'Short-term Worker Summary'!L130</f>
        <v>0</v>
      </c>
      <c r="AA128" s="224" t="str">
        <f>'Short-term Worker Summary'!K130</f>
        <v>B2</v>
      </c>
      <c r="AB128" s="233"/>
      <c r="AC128" s="233" t="str">
        <f>'Short-term Worker Summary'!O130</f>
        <v>Or In</v>
      </c>
    </row>
    <row r="129" spans="1:30" s="85" customFormat="1" x14ac:dyDescent="0.2">
      <c r="A129" s="304" t="str">
        <f>'Short-term Worker Summary'!A131</f>
        <v>Polyaromatic Hydrocarbons</v>
      </c>
      <c r="B129" s="22"/>
      <c r="C129" s="22"/>
      <c r="D129" s="123"/>
      <c r="E129" s="223"/>
      <c r="F129" s="79"/>
      <c r="G129" s="48"/>
      <c r="H129" s="120"/>
      <c r="I129" s="120"/>
      <c r="J129" s="87"/>
      <c r="K129" s="86"/>
      <c r="L129" s="86"/>
      <c r="M129" s="86"/>
      <c r="N129" s="86"/>
      <c r="O129" s="86"/>
      <c r="P129" s="88"/>
      <c r="Q129" s="86"/>
      <c r="R129" s="86"/>
      <c r="S129" s="88"/>
      <c r="T129" s="86"/>
      <c r="U129" s="86"/>
      <c r="V129" s="86"/>
      <c r="W129" s="86"/>
      <c r="X129" s="86"/>
      <c r="Y129" s="86"/>
      <c r="Z129" s="53"/>
      <c r="AA129" s="224"/>
      <c r="AB129" s="233"/>
      <c r="AC129" s="233"/>
    </row>
    <row r="130" spans="1:30" s="85" customFormat="1" x14ac:dyDescent="0.2">
      <c r="A130" s="304">
        <f>'Short-term Worker Summary'!A132</f>
        <v>0</v>
      </c>
      <c r="B130" s="22" t="str">
        <f>'Short-term Worker Summary'!B132</f>
        <v>Acenaphthene</v>
      </c>
      <c r="C130" s="22" t="str">
        <f>'Short-term Worker Summary'!C132</f>
        <v>83-32-9</v>
      </c>
      <c r="D130" s="123"/>
      <c r="E130" s="223">
        <f>'Short-term Worker Summary'!E132</f>
        <v>19000</v>
      </c>
      <c r="F130" s="79"/>
      <c r="G130" s="48">
        <f>(F130/E130)*'Short-term Worker Summary'!F132</f>
        <v>0</v>
      </c>
      <c r="H130" s="120"/>
      <c r="I130" s="120" t="str">
        <f>'Short-term Worker Summary'!I132</f>
        <v>In</v>
      </c>
      <c r="J130" s="135"/>
      <c r="K130" s="201"/>
      <c r="L130" s="86"/>
      <c r="M130" s="86"/>
      <c r="N130" s="86"/>
      <c r="O130" s="86"/>
      <c r="P130" s="86"/>
      <c r="Q130" s="128">
        <f>G129</f>
        <v>0</v>
      </c>
      <c r="R130" s="88"/>
      <c r="S130" s="86"/>
      <c r="T130" s="86"/>
      <c r="U130" s="86"/>
      <c r="V130" s="86"/>
      <c r="W130" s="86"/>
      <c r="X130" s="86"/>
      <c r="Y130" s="86"/>
      <c r="Z130" s="53" t="s">
        <v>1357</v>
      </c>
      <c r="AA130" s="224" t="str">
        <f>'Short-term Worker Summary'!K132</f>
        <v>NA</v>
      </c>
      <c r="AB130" s="233"/>
      <c r="AC130" s="233"/>
    </row>
    <row r="131" spans="1:30" x14ac:dyDescent="0.2">
      <c r="A131" s="304">
        <f>'Short-term Worker Summary'!A133</f>
        <v>0</v>
      </c>
      <c r="B131" s="22" t="str">
        <f>'Short-term Worker Summary'!B133</f>
        <v>Anthracene</v>
      </c>
      <c r="C131" s="22" t="str">
        <f>'Short-term Worker Summary'!C133</f>
        <v>120-12-7</v>
      </c>
      <c r="D131" s="123"/>
      <c r="E131" s="223">
        <f>'Short-term Worker Summary'!E133</f>
        <v>100000</v>
      </c>
      <c r="F131" s="79"/>
      <c r="G131" s="48">
        <f>(F131/E131)*'Short-term Worker Summary'!F133</f>
        <v>0</v>
      </c>
      <c r="H131" s="120"/>
      <c r="I131" s="120"/>
      <c r="J131" s="136" t="s">
        <v>421</v>
      </c>
      <c r="K131" s="201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53" t="s">
        <v>1357</v>
      </c>
      <c r="AA131" s="224" t="str">
        <f>'Short-term Worker Summary'!K133</f>
        <v>D</v>
      </c>
      <c r="AB131" s="233"/>
      <c r="AC131" s="233"/>
    </row>
    <row r="132" spans="1:30" x14ac:dyDescent="0.2">
      <c r="A132" s="304">
        <f>'Short-term Worker Summary'!A134</f>
        <v>0</v>
      </c>
      <c r="B132" s="22" t="str">
        <f>'Short-term Worker Summary'!B134</f>
        <v>Benzo[a]pyrene equivalents (see BaP equiv. Calculation spreadsheeet)</v>
      </c>
      <c r="C132" s="22" t="str">
        <f>'Short-term Worker Summary'!C134</f>
        <v>50-32-8</v>
      </c>
      <c r="D132" s="123"/>
      <c r="E132" s="223">
        <f>'Short-term Worker Summary'!E134</f>
        <v>14</v>
      </c>
      <c r="F132" s="79"/>
      <c r="G132" s="48" t="s">
        <v>1357</v>
      </c>
      <c r="H132" s="120"/>
      <c r="I132" s="120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53">
        <f>(F132/E132)*'Short-term Worker Summary'!L134</f>
        <v>0</v>
      </c>
      <c r="AA132" s="224" t="str">
        <f>'Short-term Worker Summary'!K134</f>
        <v>B2</v>
      </c>
      <c r="AB132" s="233"/>
      <c r="AC132" s="233" t="str">
        <f>'Short-term Worker Summary'!O134</f>
        <v>Or</v>
      </c>
    </row>
    <row r="133" spans="1:30" x14ac:dyDescent="0.2">
      <c r="A133" s="304">
        <f>'Short-term Worker Summary'!A135</f>
        <v>0</v>
      </c>
      <c r="B133" s="22" t="str">
        <f>'Short-term Worker Summary'!B135</f>
        <v>Fluoranthene</v>
      </c>
      <c r="C133" s="22" t="str">
        <f>'Short-term Worker Summary'!C135</f>
        <v>206-44-0</v>
      </c>
      <c r="D133" s="123"/>
      <c r="E133" s="223">
        <f>'Short-term Worker Summary'!E135</f>
        <v>48600</v>
      </c>
      <c r="F133" s="79"/>
      <c r="G133" s="48">
        <f>(F133/E133)*'Short-term Worker Summary'!F135</f>
        <v>0</v>
      </c>
      <c r="H133" s="120"/>
      <c r="I133" s="120" t="str">
        <f>'Short-term Worker Summary'!I135</f>
        <v>Or</v>
      </c>
      <c r="J133" s="10"/>
      <c r="K133" s="11"/>
      <c r="L133" s="11" t="str">
        <f>G132</f>
        <v>NA</v>
      </c>
      <c r="M133" s="19"/>
      <c r="N133" s="19"/>
      <c r="O133" s="19"/>
      <c r="P133" s="11" t="str">
        <f>G132</f>
        <v>NA</v>
      </c>
      <c r="Q133" s="11" t="str">
        <f>G132</f>
        <v>NA</v>
      </c>
      <c r="R133" s="11"/>
      <c r="S133" s="19"/>
      <c r="T133" s="19"/>
      <c r="U133" s="19"/>
      <c r="V133" s="19"/>
      <c r="W133" s="19"/>
      <c r="X133" s="19"/>
      <c r="Y133" s="19"/>
      <c r="Z133" s="53" t="s">
        <v>1357</v>
      </c>
      <c r="AA133" s="224" t="str">
        <f>'Short-term Worker Summary'!K135</f>
        <v>D</v>
      </c>
      <c r="AB133" s="233"/>
      <c r="AC133" s="233"/>
    </row>
    <row r="134" spans="1:30" x14ac:dyDescent="0.2">
      <c r="A134" s="304">
        <f>'Short-term Worker Summary'!A136</f>
        <v>0</v>
      </c>
      <c r="B134" s="22" t="str">
        <f>'Short-term Worker Summary'!B136</f>
        <v>Fluorene</v>
      </c>
      <c r="C134" s="22" t="str">
        <f>'Short-term Worker Summary'!C136</f>
        <v>86-73-7</v>
      </c>
      <c r="D134" s="123"/>
      <c r="E134" s="223">
        <f>'Short-term Worker Summary'!E136</f>
        <v>17240</v>
      </c>
      <c r="F134" s="79"/>
      <c r="G134" s="48">
        <f>(F134/E134)*'Short-term Worker Summary'!F136</f>
        <v>0</v>
      </c>
      <c r="H134" s="120"/>
      <c r="I134" s="120" t="str">
        <f>'Short-term Worker Summary'!I136</f>
        <v>In</v>
      </c>
      <c r="J134" s="10"/>
      <c r="K134" s="11"/>
      <c r="L134" s="11">
        <f>G133</f>
        <v>0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53" t="s">
        <v>1357</v>
      </c>
      <c r="AA134" s="224" t="str">
        <f>'Short-term Worker Summary'!K136</f>
        <v>D</v>
      </c>
      <c r="AB134" s="233"/>
      <c r="AC134" s="233"/>
    </row>
    <row r="135" spans="1:30" x14ac:dyDescent="0.2">
      <c r="A135" s="304">
        <f>'Short-term Worker Summary'!A137</f>
        <v>0</v>
      </c>
      <c r="B135" s="22" t="str">
        <f>'Short-term Worker Summary'!B137</f>
        <v>2-Methyl naphthalene</v>
      </c>
      <c r="C135" s="22" t="str">
        <f>'Short-term Worker Summary'!C137</f>
        <v>91-57-6</v>
      </c>
      <c r="D135" s="123"/>
      <c r="E135" s="223" t="str">
        <f>'Short-term Worker Summary'!E137</f>
        <v>NA</v>
      </c>
      <c r="F135" s="79"/>
      <c r="G135" s="48" t="s">
        <v>1357</v>
      </c>
      <c r="H135" s="120"/>
      <c r="I135" s="120"/>
      <c r="J135" s="10"/>
      <c r="K135" s="11"/>
      <c r="L135" s="11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53" t="s">
        <v>1357</v>
      </c>
      <c r="AA135" s="224" t="str">
        <f>'Short-term Worker Summary'!K137</f>
        <v>NA</v>
      </c>
      <c r="AB135" s="233"/>
      <c r="AC135" s="233"/>
    </row>
    <row r="136" spans="1:30" x14ac:dyDescent="0.2">
      <c r="A136" s="304">
        <f>'Short-term Worker Summary'!A138</f>
        <v>0</v>
      </c>
      <c r="B136" s="22" t="str">
        <f>'Short-term Worker Summary'!B138</f>
        <v>Naphthalene - see Volatile Organics</v>
      </c>
      <c r="C136" s="22"/>
      <c r="D136" s="123"/>
      <c r="E136" s="223"/>
      <c r="F136" s="79"/>
      <c r="G136" s="48"/>
      <c r="H136" s="120"/>
      <c r="I136" s="120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53"/>
      <c r="AA136" s="224"/>
      <c r="AB136" s="233"/>
      <c r="AC136" s="233"/>
    </row>
    <row r="137" spans="1:30" x14ac:dyDescent="0.2">
      <c r="A137" s="304">
        <f>'Short-term Worker Summary'!A139</f>
        <v>0</v>
      </c>
      <c r="B137" s="22" t="str">
        <f>'Short-term Worker Summary'!B139</f>
        <v>Pyrene</v>
      </c>
      <c r="C137" s="22" t="str">
        <f>'Short-term Worker Summary'!C139</f>
        <v>129-00-0</v>
      </c>
      <c r="D137" s="123"/>
      <c r="E137" s="223">
        <f>'Short-term Worker Summary'!E139</f>
        <v>43000</v>
      </c>
      <c r="F137" s="79"/>
      <c r="G137" s="48">
        <f>(F137/E137)*'Short-term Worker Summary'!F139</f>
        <v>0</v>
      </c>
      <c r="H137" s="120"/>
      <c r="I137" s="120" t="str">
        <f>'Short-term Worker Summary'!I139</f>
        <v>Or</v>
      </c>
      <c r="J137" s="30"/>
      <c r="K137" s="19"/>
      <c r="L137" s="19"/>
      <c r="M137" s="19"/>
      <c r="N137" s="19"/>
      <c r="O137" s="19"/>
      <c r="P137" s="11">
        <f>G136</f>
        <v>0</v>
      </c>
      <c r="Q137" s="19"/>
      <c r="R137" s="19"/>
      <c r="S137" s="19"/>
      <c r="T137" s="19"/>
      <c r="U137" s="19"/>
      <c r="V137" s="19"/>
      <c r="W137" s="19"/>
      <c r="X137" s="19"/>
      <c r="Y137" s="19"/>
      <c r="Z137" s="53" t="s">
        <v>1357</v>
      </c>
      <c r="AA137" s="224" t="str">
        <f>'Short-term Worker Summary'!K139</f>
        <v>D</v>
      </c>
      <c r="AB137" s="233"/>
      <c r="AC137" s="233"/>
    </row>
    <row r="138" spans="1:30" s="85" customFormat="1" ht="21.75" x14ac:dyDescent="0.2">
      <c r="A138" s="304">
        <f>'Short-term Worker Summary'!A140</f>
        <v>0</v>
      </c>
      <c r="B138" s="22" t="str">
        <f>'Short-term Worker Summary'!B140</f>
        <v>Quinoline</v>
      </c>
      <c r="C138" s="22" t="str">
        <f>'Short-term Worker Summary'!C140</f>
        <v>91-22-5</v>
      </c>
      <c r="D138" s="123"/>
      <c r="E138" s="223">
        <f>'Short-term Worker Summary'!E140</f>
        <v>30</v>
      </c>
      <c r="F138" s="79"/>
      <c r="G138" s="48" t="s">
        <v>1357</v>
      </c>
      <c r="H138" s="120"/>
      <c r="I138" s="120"/>
      <c r="J138" s="30"/>
      <c r="K138" s="19"/>
      <c r="L138" s="19"/>
      <c r="M138" s="19"/>
      <c r="N138" s="19"/>
      <c r="O138" s="19"/>
      <c r="P138" s="11"/>
      <c r="Q138" s="19"/>
      <c r="R138" s="19"/>
      <c r="S138" s="19"/>
      <c r="T138" s="19"/>
      <c r="U138" s="19"/>
      <c r="V138" s="19"/>
      <c r="W138" s="19"/>
      <c r="X138" s="19"/>
      <c r="Y138" s="19"/>
      <c r="Z138" s="53">
        <f>(F138/E138)*'Short-term Worker Summary'!L140</f>
        <v>0</v>
      </c>
      <c r="AA138" s="224" t="str">
        <f>'Short-term Worker Summary'!K140</f>
        <v>likely</v>
      </c>
      <c r="AB138" s="233" t="str">
        <f>'Short-term Worker Summary'!N140</f>
        <v>In</v>
      </c>
      <c r="AC138" s="233" t="str">
        <f>'Short-term Worker Summary'!O140</f>
        <v>Or</v>
      </c>
    </row>
    <row r="139" spans="1:30" x14ac:dyDescent="0.2">
      <c r="A139" s="304" t="str">
        <f>'Short-term Worker Summary'!A141</f>
        <v>Polychlorinated Biphenyls</v>
      </c>
      <c r="B139" s="22"/>
      <c r="C139" s="22"/>
      <c r="D139" s="123"/>
      <c r="E139" s="223"/>
      <c r="F139" s="79"/>
      <c r="G139" s="48"/>
      <c r="H139" s="120"/>
      <c r="I139" s="120"/>
      <c r="J139" s="87"/>
      <c r="K139" s="86"/>
      <c r="L139" s="86"/>
      <c r="M139" s="86"/>
      <c r="N139" s="86"/>
      <c r="O139" s="86"/>
      <c r="P139" s="88"/>
      <c r="Q139" s="86"/>
      <c r="R139" s="86"/>
      <c r="S139" s="88"/>
      <c r="T139" s="86"/>
      <c r="U139" s="86"/>
      <c r="V139" s="86"/>
      <c r="W139" s="86"/>
      <c r="X139" s="86"/>
      <c r="Y139" s="86"/>
      <c r="Z139" s="53"/>
      <c r="AA139" s="224"/>
      <c r="AB139" s="224"/>
      <c r="AC139" s="224"/>
    </row>
    <row r="140" spans="1:30" ht="21.75" x14ac:dyDescent="0.2">
      <c r="A140" s="304">
        <f>'Short-term Worker Summary'!A142</f>
        <v>0</v>
      </c>
      <c r="B140" s="22" t="str">
        <f>'Short-term Worker Summary'!B142</f>
        <v>PCBs (Polychlorinated Biphenyls)</v>
      </c>
      <c r="C140" s="22" t="str">
        <f>'Short-term Worker Summary'!C142</f>
        <v>1336-36-3</v>
      </c>
      <c r="D140" s="123"/>
      <c r="E140" s="223">
        <f>'Short-term Worker Summary'!E142</f>
        <v>8</v>
      </c>
      <c r="F140" s="79"/>
      <c r="G140" s="48">
        <f>(F140/E140)*'Short-term Worker Summary'!F142</f>
        <v>0</v>
      </c>
      <c r="H140" s="120" t="str">
        <f>'Short-term Worker Summary'!H142</f>
        <v>In</v>
      </c>
      <c r="I140" s="120" t="str">
        <f>'Short-term Worker Summary'!I142</f>
        <v>Or</v>
      </c>
      <c r="J140" s="30"/>
      <c r="K140" s="19"/>
      <c r="L140" s="19"/>
      <c r="M140" s="19"/>
      <c r="N140" s="11"/>
      <c r="O140" s="11">
        <f>G139</f>
        <v>0</v>
      </c>
      <c r="P140" s="19"/>
      <c r="Q140" s="19"/>
      <c r="R140" s="19"/>
      <c r="S140" s="11">
        <f>G139</f>
        <v>0</v>
      </c>
      <c r="T140" s="19"/>
      <c r="U140" s="19"/>
      <c r="V140" s="19"/>
      <c r="W140" s="19"/>
      <c r="X140" s="19"/>
      <c r="Y140" s="19"/>
      <c r="Z140" s="53">
        <f>(F140/E140)*'Short-term Worker Summary'!L142</f>
        <v>0</v>
      </c>
      <c r="AA140" s="224" t="str">
        <f>'Short-term Worker Summary'!K142</f>
        <v>B2</v>
      </c>
      <c r="AB140" s="224"/>
      <c r="AC140" s="224" t="str">
        <f>'Short-term Worker Summary'!O142</f>
        <v>Or In</v>
      </c>
    </row>
    <row r="141" spans="1:30" x14ac:dyDescent="0.2">
      <c r="A141" s="304" t="str">
        <f>'Short-term Worker Summary'!A143</f>
        <v>Pesticides and Herbicides</v>
      </c>
      <c r="B141" s="22"/>
      <c r="C141" s="22"/>
      <c r="D141" s="123"/>
      <c r="E141" s="223"/>
      <c r="F141" s="79"/>
      <c r="G141" s="48"/>
      <c r="H141" s="120"/>
      <c r="I141" s="120"/>
      <c r="J141" s="30"/>
      <c r="K141" s="19"/>
      <c r="L141" s="19"/>
      <c r="M141" s="19"/>
      <c r="N141" s="11"/>
      <c r="O141" s="11"/>
      <c r="P141" s="19"/>
      <c r="Q141" s="19"/>
      <c r="R141" s="19"/>
      <c r="S141" s="11"/>
      <c r="T141" s="19"/>
      <c r="U141" s="19"/>
      <c r="V141" s="19"/>
      <c r="W141" s="19"/>
      <c r="X141" s="19"/>
      <c r="Y141" s="19"/>
      <c r="Z141" s="53"/>
      <c r="AA141" s="224"/>
      <c r="AB141" s="224"/>
      <c r="AC141" s="224"/>
    </row>
    <row r="142" spans="1:30" ht="21.75" x14ac:dyDescent="0.2">
      <c r="A142" s="304">
        <f>'Short-term Worker Summary'!A144</f>
        <v>0</v>
      </c>
      <c r="B142" s="22" t="str">
        <f>'Short-term Worker Summary'!B144</f>
        <v>Aldrin</v>
      </c>
      <c r="C142" s="22" t="str">
        <f>'Short-term Worker Summary'!C144</f>
        <v>309-00-2</v>
      </c>
      <c r="D142" s="123"/>
      <c r="E142" s="223">
        <f>'Short-term Worker Summary'!E144</f>
        <v>2.5</v>
      </c>
      <c r="F142" s="79"/>
      <c r="G142" s="48">
        <f>(F142/E142)*'Short-term Worker Summary'!F144</f>
        <v>0</v>
      </c>
      <c r="H142" s="120" t="str">
        <f>'Short-term Worker Summary'!H144</f>
        <v>In</v>
      </c>
      <c r="I142" s="120" t="str">
        <f>'Short-term Worker Summary'!I144</f>
        <v>Or</v>
      </c>
      <c r="J142" s="30"/>
      <c r="K142" s="19"/>
      <c r="L142" s="19"/>
      <c r="M142" s="92"/>
      <c r="N142" s="92"/>
      <c r="O142" s="92"/>
      <c r="P142" s="92"/>
      <c r="Q142" s="11">
        <f>G141</f>
        <v>0</v>
      </c>
      <c r="R142" s="11"/>
      <c r="S142" s="19"/>
      <c r="T142" s="19"/>
      <c r="U142" s="19"/>
      <c r="V142" s="19"/>
      <c r="W142" s="19"/>
      <c r="X142" s="19"/>
      <c r="Y142" s="19"/>
      <c r="Z142" s="53">
        <f>(F142/E142)*'Short-term Worker Summary'!L144</f>
        <v>0</v>
      </c>
      <c r="AA142" s="224" t="str">
        <f>'Short-term Worker Summary'!K144</f>
        <v>B2</v>
      </c>
      <c r="AB142" s="224"/>
      <c r="AC142" s="224" t="str">
        <f>'Short-term Worker Summary'!O144</f>
        <v>Or In</v>
      </c>
    </row>
    <row r="143" spans="1:30" x14ac:dyDescent="0.2">
      <c r="A143" s="304">
        <f>'Short-term Worker Summary'!A145</f>
        <v>0</v>
      </c>
      <c r="B143" s="22" t="str">
        <f>'Short-term Worker Summary'!B145</f>
        <v>Carbazole</v>
      </c>
      <c r="C143" s="22" t="str">
        <f>'Short-term Worker Summary'!C145</f>
        <v>86-74-8</v>
      </c>
      <c r="D143" s="123"/>
      <c r="E143" s="223">
        <f>'Short-term Worker Summary'!E145</f>
        <v>3300</v>
      </c>
      <c r="F143" s="79"/>
      <c r="G143" s="48">
        <f>(F143/E143)*'Short-term Worker Summary'!F145</f>
        <v>0</v>
      </c>
      <c r="H143" s="120"/>
      <c r="I143" s="120"/>
      <c r="J143" s="30"/>
      <c r="K143" s="19"/>
      <c r="L143" s="19"/>
      <c r="M143" s="92"/>
      <c r="N143" s="92"/>
      <c r="O143" s="92"/>
      <c r="P143" s="92"/>
      <c r="Q143" s="11"/>
      <c r="R143" s="11"/>
      <c r="S143" s="19"/>
      <c r="T143" s="19"/>
      <c r="U143" s="19"/>
      <c r="V143" s="19"/>
      <c r="W143" s="19"/>
      <c r="X143" s="19"/>
      <c r="Y143" s="19"/>
      <c r="Z143" s="53">
        <f>(F143/E143)*'Short-term Worker Summary'!L145</f>
        <v>0</v>
      </c>
      <c r="AA143" s="224" t="str">
        <f>'Short-term Worker Summary'!K145</f>
        <v>B2</v>
      </c>
      <c r="AB143" s="224" t="str">
        <f>'Short-term Worker Summary'!N145</f>
        <v>In</v>
      </c>
      <c r="AC143" s="224" t="str">
        <f>'Short-term Worker Summary'!O145</f>
        <v>Or</v>
      </c>
      <c r="AD143" s="197"/>
    </row>
    <row r="144" spans="1:30" x14ac:dyDescent="0.2">
      <c r="A144" s="304">
        <f>'Short-term Worker Summary'!A146</f>
        <v>0</v>
      </c>
      <c r="B144" s="22" t="str">
        <f>'Short-term Worker Summary'!B146</f>
        <v>Chloramben</v>
      </c>
      <c r="C144" s="22" t="str">
        <f>'Short-term Worker Summary'!C146</f>
        <v>133-90-4</v>
      </c>
      <c r="D144" s="123"/>
      <c r="E144" s="223" t="str">
        <f>'Short-term Worker Summary'!E146</f>
        <v>NA</v>
      </c>
      <c r="F144" s="79"/>
      <c r="G144" s="48" t="s">
        <v>1357</v>
      </c>
      <c r="H144" s="120"/>
      <c r="I144" s="120"/>
      <c r="J144" s="30"/>
      <c r="K144" s="19"/>
      <c r="L144" s="19"/>
      <c r="M144" s="19"/>
      <c r="N144" s="19"/>
      <c r="O144" s="19"/>
      <c r="P144" s="19"/>
      <c r="Q144" s="128">
        <f>G143</f>
        <v>0</v>
      </c>
      <c r="R144" s="11"/>
      <c r="S144" s="19"/>
      <c r="T144" s="19"/>
      <c r="U144" s="19"/>
      <c r="V144" s="19"/>
      <c r="W144" s="19"/>
      <c r="X144" s="19"/>
      <c r="Y144" s="19"/>
      <c r="Z144" s="53" t="s">
        <v>1357</v>
      </c>
      <c r="AA144" s="232" t="str">
        <f>'Short-term Worker Summary'!K146</f>
        <v>under review</v>
      </c>
      <c r="AB144" s="224"/>
      <c r="AC144" s="224"/>
    </row>
    <row r="145" spans="1:29" x14ac:dyDescent="0.2">
      <c r="A145" s="304">
        <f>'Short-term Worker Summary'!A147</f>
        <v>0</v>
      </c>
      <c r="B145" s="22" t="str">
        <f>'Short-term Worker Summary'!B147</f>
        <v>Chlordane</v>
      </c>
      <c r="C145" s="22" t="str">
        <f>'Short-term Worker Summary'!C147</f>
        <v>57-74-9</v>
      </c>
      <c r="D145" s="123"/>
      <c r="E145" s="223">
        <f>'Short-term Worker Summary'!E147</f>
        <v>78</v>
      </c>
      <c r="F145" s="79"/>
      <c r="G145" s="48">
        <f>(F145/E145)*'Short-term Worker Summary'!F147</f>
        <v>0</v>
      </c>
      <c r="H145" s="120"/>
      <c r="I145" s="120" t="str">
        <f>'Short-term Worker Summary'!I147</f>
        <v>Or</v>
      </c>
      <c r="J145" s="30"/>
      <c r="K145" s="19"/>
      <c r="L145" s="19"/>
      <c r="M145" s="19"/>
      <c r="N145" s="19"/>
      <c r="O145" s="19"/>
      <c r="P145" s="19"/>
      <c r="Q145" s="11" t="str">
        <f>G144</f>
        <v>NA</v>
      </c>
      <c r="R145" s="11"/>
      <c r="S145" s="19"/>
      <c r="T145" s="19"/>
      <c r="U145" s="19"/>
      <c r="V145" s="19"/>
      <c r="W145" s="19"/>
      <c r="X145" s="19"/>
      <c r="Y145" s="19"/>
      <c r="Z145" s="53">
        <f>(F145/E145)*'Short-term Worker Summary'!L147</f>
        <v>0</v>
      </c>
      <c r="AA145" s="224" t="str">
        <f>'Short-term Worker Summary'!K147</f>
        <v>B2</v>
      </c>
      <c r="AB145" s="224"/>
      <c r="AC145" s="224" t="str">
        <f>'Short-term Worker Summary'!O147</f>
        <v>Or</v>
      </c>
    </row>
    <row r="146" spans="1:29" x14ac:dyDescent="0.2">
      <c r="A146" s="304">
        <f>'Short-term Worker Summary'!A148</f>
        <v>0</v>
      </c>
      <c r="B146" s="22" t="str">
        <f>'Short-term Worker Summary'!B148</f>
        <v>4, 4' - DDD</v>
      </c>
      <c r="C146" s="22" t="str">
        <f>'Short-term Worker Summary'!C148</f>
        <v>72-54-8</v>
      </c>
      <c r="D146" s="123"/>
      <c r="E146" s="223">
        <f>'Short-term Worker Summary'!E148</f>
        <v>260</v>
      </c>
      <c r="F146" s="79"/>
      <c r="G146" s="48" t="s">
        <v>1357</v>
      </c>
      <c r="H146" s="120"/>
      <c r="I146" s="120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53">
        <f>(F146/E146)*'Short-term Worker Summary'!L148</f>
        <v>0</v>
      </c>
      <c r="AA146" s="224" t="str">
        <f>'Short-term Worker Summary'!K148</f>
        <v>B2</v>
      </c>
      <c r="AB146" s="224"/>
      <c r="AC146" s="224" t="str">
        <f>'Short-term Worker Summary'!O148</f>
        <v>Or</v>
      </c>
    </row>
    <row r="147" spans="1:29" x14ac:dyDescent="0.2">
      <c r="A147" s="304">
        <f>'Short-term Worker Summary'!A149</f>
        <v>0</v>
      </c>
      <c r="B147" s="22" t="str">
        <f>'Short-term Worker Summary'!B149</f>
        <v>4, 4' - DDE</v>
      </c>
      <c r="C147" s="22" t="str">
        <f>'Short-term Worker Summary'!C149</f>
        <v>72-55-9</v>
      </c>
      <c r="D147" s="123"/>
      <c r="E147" s="223">
        <f>'Short-term Worker Summary'!E149</f>
        <v>175</v>
      </c>
      <c r="F147" s="79"/>
      <c r="G147" s="48" t="s">
        <v>1357</v>
      </c>
      <c r="H147" s="120"/>
      <c r="I147" s="120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53">
        <f>(F147/E147)*'Short-term Worker Summary'!L149</f>
        <v>0</v>
      </c>
      <c r="AA147" s="224" t="str">
        <f>'Short-term Worker Summary'!K149</f>
        <v>B2</v>
      </c>
      <c r="AB147" s="224"/>
      <c r="AC147" s="224" t="str">
        <f>'Short-term Worker Summary'!O149</f>
        <v>Or</v>
      </c>
    </row>
    <row r="148" spans="1:29" x14ac:dyDescent="0.2">
      <c r="A148" s="304">
        <f>'Short-term Worker Summary'!A150</f>
        <v>0</v>
      </c>
      <c r="B148" s="22" t="str">
        <f>'Short-term Worker Summary'!B150</f>
        <v>4, 4' - DDT</v>
      </c>
      <c r="C148" s="22" t="str">
        <f>'Short-term Worker Summary'!C150</f>
        <v>50-29-3</v>
      </c>
      <c r="D148" s="123"/>
      <c r="E148" s="223">
        <f>'Short-term Worker Summary'!E150</f>
        <v>88</v>
      </c>
      <c r="F148" s="79"/>
      <c r="G148" s="48">
        <f>(F148/E148)*'Short-term Worker Summary'!F150</f>
        <v>0</v>
      </c>
      <c r="H148" s="120" t="str">
        <f>'Short-term Worker Summary'!H150</f>
        <v>In</v>
      </c>
      <c r="I148" s="120" t="str">
        <f>'Short-term Worker Summary'!I150</f>
        <v>Or</v>
      </c>
      <c r="J148" s="30"/>
      <c r="K148" s="19"/>
      <c r="L148" s="19"/>
      <c r="M148" s="19"/>
      <c r="N148" s="19"/>
      <c r="O148" s="19"/>
      <c r="P148" s="19"/>
      <c r="Q148" s="11" t="str">
        <f>G147</f>
        <v>NA</v>
      </c>
      <c r="R148" s="11"/>
      <c r="S148" s="19"/>
      <c r="T148" s="19"/>
      <c r="U148" s="19"/>
      <c r="V148" s="19"/>
      <c r="W148" s="19"/>
      <c r="X148" s="19"/>
      <c r="Y148" s="19"/>
      <c r="Z148" s="53">
        <f>(F148/E148)*'Short-term Worker Summary'!L150</f>
        <v>0</v>
      </c>
      <c r="AA148" s="224" t="str">
        <f>'Short-term Worker Summary'!K150</f>
        <v>B2</v>
      </c>
      <c r="AB148" s="224"/>
      <c r="AC148" s="224" t="str">
        <f>'Short-term Worker Summary'!O150</f>
        <v>Or</v>
      </c>
    </row>
    <row r="149" spans="1:29" s="85" customFormat="1" x14ac:dyDescent="0.2">
      <c r="A149" s="304">
        <f>'Short-term Worker Summary'!A151</f>
        <v>0</v>
      </c>
      <c r="B149" s="22" t="str">
        <f>'Short-term Worker Summary'!B151</f>
        <v>Diazinon</v>
      </c>
      <c r="C149" s="22" t="str">
        <f>'Short-term Worker Summary'!C151</f>
        <v>333-41-5</v>
      </c>
      <c r="D149" s="123"/>
      <c r="E149" s="223">
        <f>'Short-term Worker Summary'!E151</f>
        <v>160</v>
      </c>
      <c r="F149" s="79"/>
      <c r="G149" s="48">
        <f>(F149/E149)*'Short-term Worker Summary'!F151</f>
        <v>0</v>
      </c>
      <c r="H149" s="120" t="str">
        <f>'Short-term Worker Summary'!H151</f>
        <v>In</v>
      </c>
      <c r="I149" s="120" t="str">
        <f>'Short-term Worker Summary'!I151</f>
        <v>Or</v>
      </c>
      <c r="J149" s="30"/>
      <c r="K149" s="19"/>
      <c r="L149" s="19"/>
      <c r="M149" s="11">
        <f>G148</f>
        <v>0</v>
      </c>
      <c r="N149" s="11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53" t="s">
        <v>1357</v>
      </c>
      <c r="AA149" s="224" t="str">
        <f>'Short-term Worker Summary'!K151</f>
        <v>NA</v>
      </c>
      <c r="AB149" s="224"/>
      <c r="AC149" s="224"/>
    </row>
    <row r="150" spans="1:29" s="85" customFormat="1" x14ac:dyDescent="0.2">
      <c r="A150" s="304">
        <f>'Short-term Worker Summary'!A152</f>
        <v>0</v>
      </c>
      <c r="B150" s="22" t="str">
        <f>'Short-term Worker Summary'!B152</f>
        <v>2,4-Dichlorophenoxyacetic acid (2,4-D)</v>
      </c>
      <c r="C150" s="22" t="str">
        <f>'Short-term Worker Summary'!C152</f>
        <v>94-75-7</v>
      </c>
      <c r="D150" s="123"/>
      <c r="E150" s="223">
        <f>'Short-term Worker Summary'!E152</f>
        <v>1740</v>
      </c>
      <c r="F150" s="79"/>
      <c r="G150" s="48">
        <f>(F150/E150)*'Short-term Worker Summary'!F152</f>
        <v>0</v>
      </c>
      <c r="H150" s="120" t="str">
        <f>'Short-term Worker Summary'!H152</f>
        <v>In</v>
      </c>
      <c r="I150" s="120" t="str">
        <f>'Short-term Worker Summary'!I152</f>
        <v>Or</v>
      </c>
      <c r="J150" s="87"/>
      <c r="K150" s="86"/>
      <c r="L150" s="128">
        <f>G149</f>
        <v>0</v>
      </c>
      <c r="M150" s="92"/>
      <c r="N150" s="92"/>
      <c r="O150" s="128"/>
      <c r="P150" s="128">
        <f>G149</f>
        <v>0</v>
      </c>
      <c r="Q150" s="128">
        <f>G149</f>
        <v>0</v>
      </c>
      <c r="R150" s="88"/>
      <c r="S150" s="86"/>
      <c r="T150" s="86"/>
      <c r="U150" s="86"/>
      <c r="V150" s="86"/>
      <c r="W150" s="86"/>
      <c r="X150" s="86"/>
      <c r="Y150" s="86"/>
      <c r="Z150" s="53" t="s">
        <v>1357</v>
      </c>
      <c r="AA150" s="224" t="str">
        <f>'Short-term Worker Summary'!K152</f>
        <v>NA</v>
      </c>
      <c r="AB150" s="224"/>
      <c r="AC150" s="224"/>
    </row>
    <row r="151" spans="1:29" s="85" customFormat="1" x14ac:dyDescent="0.2">
      <c r="A151" s="304">
        <f>'Short-term Worker Summary'!A153</f>
        <v>0</v>
      </c>
      <c r="B151" s="22" t="str">
        <f>'Short-term Worker Summary'!B153</f>
        <v>4-(2,4-Dichlorophenoxy) butyric acid (2,4-DB)</v>
      </c>
      <c r="C151" s="22" t="str">
        <f>'Short-term Worker Summary'!C153</f>
        <v>94-82-6</v>
      </c>
      <c r="D151" s="123"/>
      <c r="E151" s="223">
        <f>'Short-term Worker Summary'!E153</f>
        <v>14000</v>
      </c>
      <c r="F151" s="79"/>
      <c r="G151" s="48">
        <f>(F151/E151)*'Short-term Worker Summary'!F153</f>
        <v>0</v>
      </c>
      <c r="H151" s="120" t="str">
        <f>'Short-term Worker Summary'!H153</f>
        <v>In</v>
      </c>
      <c r="I151" s="120" t="str">
        <f>'Short-term Worker Summary'!I153</f>
        <v>Or</v>
      </c>
      <c r="J151" s="87"/>
      <c r="K151" s="86"/>
      <c r="L151" s="128">
        <f>G150</f>
        <v>0</v>
      </c>
      <c r="M151" s="92"/>
      <c r="N151" s="92"/>
      <c r="O151" s="128"/>
      <c r="P151" s="128"/>
      <c r="Q151" s="128"/>
      <c r="R151" s="128"/>
      <c r="S151" s="92"/>
      <c r="T151" s="92"/>
      <c r="U151" s="92"/>
      <c r="V151" s="92"/>
      <c r="W151" s="92"/>
      <c r="X151" s="92"/>
      <c r="Y151" s="128">
        <f>G150</f>
        <v>0</v>
      </c>
      <c r="Z151" s="53" t="s">
        <v>1357</v>
      </c>
      <c r="AA151" s="224" t="str">
        <f>'Short-term Worker Summary'!K153</f>
        <v>NA</v>
      </c>
      <c r="AB151" s="224"/>
      <c r="AC151" s="233"/>
    </row>
    <row r="152" spans="1:29" s="85" customFormat="1" x14ac:dyDescent="0.2">
      <c r="A152" s="304">
        <f>'Short-term Worker Summary'!A154</f>
        <v>0</v>
      </c>
      <c r="B152" s="22" t="str">
        <f>'Short-term Worker Summary'!B154</f>
        <v>Dieldrin</v>
      </c>
      <c r="C152" s="22" t="str">
        <f>'Short-term Worker Summary'!C154</f>
        <v>60-57-1</v>
      </c>
      <c r="D152" s="123"/>
      <c r="E152" s="223">
        <f>'Short-term Worker Summary'!E154</f>
        <v>3.5</v>
      </c>
      <c r="F152" s="79"/>
      <c r="G152" s="48">
        <f>(F152/E152)*'Short-term Worker Summary'!F154</f>
        <v>0</v>
      </c>
      <c r="H152" s="120" t="str">
        <f>'Short-term Worker Summary'!H154</f>
        <v>In</v>
      </c>
      <c r="I152" s="120" t="str">
        <f>'Short-term Worker Summary'!I154</f>
        <v>Or</v>
      </c>
      <c r="J152" s="87"/>
      <c r="K152" s="86"/>
      <c r="L152" s="92"/>
      <c r="M152" s="92"/>
      <c r="N152" s="92"/>
      <c r="O152" s="92"/>
      <c r="P152" s="92"/>
      <c r="Q152" s="128">
        <f>G151</f>
        <v>0</v>
      </c>
      <c r="R152" s="88"/>
      <c r="S152" s="86"/>
      <c r="T152" s="88"/>
      <c r="U152" s="88"/>
      <c r="V152" s="86"/>
      <c r="W152" s="86"/>
      <c r="X152" s="86"/>
      <c r="Y152" s="86"/>
      <c r="Z152" s="53">
        <f>(F152/E152)*'Short-term Worker Summary'!L154</f>
        <v>0</v>
      </c>
      <c r="AA152" s="224" t="str">
        <f>'Short-term Worker Summary'!K154</f>
        <v>B2</v>
      </c>
      <c r="AB152" s="224"/>
      <c r="AC152" s="233" t="str">
        <f>'Short-term Worker Summary'!O154</f>
        <v>Or</v>
      </c>
    </row>
    <row r="153" spans="1:29" s="85" customFormat="1" x14ac:dyDescent="0.2">
      <c r="A153" s="304">
        <f>'Short-term Worker Summary'!A155</f>
        <v>0</v>
      </c>
      <c r="B153" s="22" t="str">
        <f>'Short-term Worker Summary'!B155</f>
        <v>Endosulfan</v>
      </c>
      <c r="C153" s="22" t="str">
        <f>'Short-term Worker Summary'!C155</f>
        <v>115-29-7</v>
      </c>
      <c r="D153" s="123"/>
      <c r="E153" s="223">
        <f>'Short-term Worker Summary'!E155</f>
        <v>765</v>
      </c>
      <c r="F153" s="79"/>
      <c r="G153" s="48">
        <f>(F153/E153)*'Short-term Worker Summary'!F155</f>
        <v>0</v>
      </c>
      <c r="H153" s="120" t="str">
        <f>'Short-term Worker Summary'!H155</f>
        <v>In</v>
      </c>
      <c r="I153" s="120" t="str">
        <f>'Short-term Worker Summary'!I155</f>
        <v>Or</v>
      </c>
      <c r="J153" s="87"/>
      <c r="K153" s="86"/>
      <c r="L153" s="128">
        <f>G152</f>
        <v>0</v>
      </c>
      <c r="M153" s="128">
        <f>G152</f>
        <v>0</v>
      </c>
      <c r="N153" s="92"/>
      <c r="O153" s="92"/>
      <c r="P153" s="128">
        <f>G152</f>
        <v>0</v>
      </c>
      <c r="Q153" s="128"/>
      <c r="R153" s="88"/>
      <c r="S153" s="86"/>
      <c r="T153" s="86"/>
      <c r="U153" s="86"/>
      <c r="V153" s="86"/>
      <c r="W153" s="86"/>
      <c r="X153" s="86"/>
      <c r="Y153" s="86"/>
      <c r="Z153" s="53" t="s">
        <v>1357</v>
      </c>
      <c r="AA153" s="224" t="str">
        <f>'Short-term Worker Summary'!K155</f>
        <v>NA</v>
      </c>
      <c r="AB153" s="224"/>
      <c r="AC153" s="233"/>
    </row>
    <row r="154" spans="1:29" x14ac:dyDescent="0.2">
      <c r="A154" s="304">
        <f>'Short-term Worker Summary'!A156</f>
        <v>0</v>
      </c>
      <c r="B154" s="22" t="str">
        <f>'Short-term Worker Summary'!B156</f>
        <v>Endrin</v>
      </c>
      <c r="C154" s="22" t="str">
        <f>'Short-term Worker Summary'!C156</f>
        <v>72-20-8</v>
      </c>
      <c r="D154" s="123"/>
      <c r="E154" s="223">
        <f>'Short-term Worker Summary'!E156</f>
        <v>56</v>
      </c>
      <c r="F154" s="79"/>
      <c r="G154" s="48">
        <f>(F154/E154)*'Short-term Worker Summary'!F156</f>
        <v>0</v>
      </c>
      <c r="H154" s="120" t="str">
        <f>'Short-term Worker Summary'!H156</f>
        <v>In</v>
      </c>
      <c r="I154" s="120" t="str">
        <f>'Short-term Worker Summary'!I156</f>
        <v>Or</v>
      </c>
      <c r="J154" s="87"/>
      <c r="K154" s="86"/>
      <c r="L154" s="128"/>
      <c r="M154" s="128">
        <f>G153</f>
        <v>0</v>
      </c>
      <c r="N154" s="92"/>
      <c r="O154" s="92"/>
      <c r="P154" s="128"/>
      <c r="Q154" s="128">
        <f>G153</f>
        <v>0</v>
      </c>
      <c r="R154" s="88"/>
      <c r="S154" s="86"/>
      <c r="T154" s="86"/>
      <c r="U154" s="86"/>
      <c r="V154" s="86"/>
      <c r="W154" s="86"/>
      <c r="X154" s="86"/>
      <c r="Y154" s="86"/>
      <c r="Z154" s="53" t="s">
        <v>1357</v>
      </c>
      <c r="AA154" s="224" t="str">
        <f>'Short-term Worker Summary'!K156</f>
        <v>D</v>
      </c>
      <c r="AB154" s="224"/>
      <c r="AC154" s="233"/>
    </row>
    <row r="155" spans="1:29" ht="21.75" x14ac:dyDescent="0.2">
      <c r="A155" s="304">
        <f>'Short-term Worker Summary'!A157</f>
        <v>0</v>
      </c>
      <c r="B155" s="22" t="str">
        <f>'Short-term Worker Summary'!B157</f>
        <v>Heptachlor</v>
      </c>
      <c r="C155" s="22" t="str">
        <f>'Short-term Worker Summary'!C157</f>
        <v>76-44-8</v>
      </c>
      <c r="D155" s="123"/>
      <c r="E155" s="223">
        <f>'Short-term Worker Summary'!E157</f>
        <v>4</v>
      </c>
      <c r="F155" s="79"/>
      <c r="G155" s="48">
        <f>(F155/E155)*'Short-term Worker Summary'!F157</f>
        <v>0</v>
      </c>
      <c r="H155" s="120" t="str">
        <f>'Short-term Worker Summary'!H157</f>
        <v>In</v>
      </c>
      <c r="I155" s="120" t="str">
        <f>'Short-term Worker Summary'!I157</f>
        <v>Or</v>
      </c>
      <c r="J155" s="30"/>
      <c r="K155" s="19"/>
      <c r="L155" s="19"/>
      <c r="M155" s="19"/>
      <c r="N155" s="19"/>
      <c r="O155" s="19"/>
      <c r="P155" s="19"/>
      <c r="Q155" s="11">
        <f>G154</f>
        <v>0</v>
      </c>
      <c r="R155" s="19"/>
      <c r="S155" s="11"/>
      <c r="T155" s="19"/>
      <c r="U155" s="19"/>
      <c r="V155" s="19"/>
      <c r="W155" s="19"/>
      <c r="X155" s="19"/>
      <c r="Y155" s="19"/>
      <c r="Z155" s="53">
        <f>(F155/E155)*'Short-term Worker Summary'!L157</f>
        <v>0</v>
      </c>
      <c r="AA155" s="224" t="str">
        <f>'Short-term Worker Summary'!K157</f>
        <v>B2</v>
      </c>
      <c r="AB155" s="224"/>
      <c r="AC155" s="233" t="str">
        <f>'Short-term Worker Summary'!O157</f>
        <v>Or In</v>
      </c>
    </row>
    <row r="156" spans="1:29" x14ac:dyDescent="0.2">
      <c r="A156" s="304">
        <f>'Short-term Worker Summary'!A158</f>
        <v>0</v>
      </c>
      <c r="B156" s="22" t="str">
        <f>'Short-term Worker Summary'!B158</f>
        <v>Heptachlor epoxide</v>
      </c>
      <c r="C156" s="22" t="str">
        <f>'Short-term Worker Summary'!C158</f>
        <v>1024-57-3</v>
      </c>
      <c r="D156" s="123"/>
      <c r="E156" s="223">
        <f>'Short-term Worker Summary'!E158</f>
        <v>2.2999999999999998</v>
      </c>
      <c r="F156" s="79"/>
      <c r="G156" s="48">
        <f>(F156/E156)*'Short-term Worker Summary'!F158</f>
        <v>0</v>
      </c>
      <c r="H156" s="120" t="str">
        <f>'Short-term Worker Summary'!H158</f>
        <v>In</v>
      </c>
      <c r="I156" s="120" t="str">
        <f>'Short-term Worker Summary'!I158</f>
        <v>Or</v>
      </c>
      <c r="J156" s="30"/>
      <c r="K156" s="19"/>
      <c r="L156" s="19"/>
      <c r="M156" s="19"/>
      <c r="N156" s="19"/>
      <c r="O156" s="19"/>
      <c r="P156" s="19"/>
      <c r="Q156" s="11">
        <f>G155</f>
        <v>0</v>
      </c>
      <c r="R156" s="19"/>
      <c r="S156" s="11"/>
      <c r="T156" s="19"/>
      <c r="U156" s="19"/>
      <c r="V156" s="19"/>
      <c r="W156" s="19"/>
      <c r="X156" s="19"/>
      <c r="Y156" s="19"/>
      <c r="Z156" s="53">
        <f>(F156/E156)*'Short-term Worker Summary'!L158</f>
        <v>0</v>
      </c>
      <c r="AA156" s="224" t="str">
        <f>'Short-term Worker Summary'!K158</f>
        <v>B2</v>
      </c>
      <c r="AB156" s="224"/>
      <c r="AC156" s="233" t="str">
        <f>'Short-term Worker Summary'!O158</f>
        <v>Or</v>
      </c>
    </row>
    <row r="157" spans="1:29" x14ac:dyDescent="0.2">
      <c r="A157" s="304">
        <f>'Short-term Worker Summary'!A159</f>
        <v>0</v>
      </c>
      <c r="B157" s="22" t="str">
        <f>'Short-term Worker Summary'!B159</f>
        <v>alpha-Hexachlorocyclohexane</v>
      </c>
      <c r="C157" s="22" t="str">
        <f>'Short-term Worker Summary'!C159</f>
        <v>319-84-6</v>
      </c>
      <c r="D157" s="123"/>
      <c r="E157" s="223">
        <f>'Short-term Worker Summary'!E159</f>
        <v>5</v>
      </c>
      <c r="F157" s="79"/>
      <c r="G157" s="48" t="s">
        <v>1357</v>
      </c>
      <c r="H157" s="120"/>
      <c r="I157" s="120"/>
      <c r="J157" s="30"/>
      <c r="K157" s="19"/>
      <c r="L157" s="19"/>
      <c r="M157" s="19"/>
      <c r="N157" s="19"/>
      <c r="O157" s="19"/>
      <c r="P157" s="19"/>
      <c r="Q157" s="11"/>
      <c r="R157" s="19"/>
      <c r="S157" s="11"/>
      <c r="T157" s="19"/>
      <c r="U157" s="19"/>
      <c r="V157" s="19"/>
      <c r="W157" s="19"/>
      <c r="X157" s="19"/>
      <c r="Y157" s="19"/>
      <c r="Z157" s="53">
        <f>(F157/E157)*'Short-term Worker Summary'!L159</f>
        <v>0</v>
      </c>
      <c r="AA157" s="224" t="str">
        <f>'Short-term Worker Summary'!K159</f>
        <v>B2</v>
      </c>
      <c r="AB157" s="224"/>
      <c r="AC157" s="233" t="str">
        <f>'Short-term Worker Summary'!O159</f>
        <v>Or</v>
      </c>
    </row>
    <row r="158" spans="1:29" x14ac:dyDescent="0.2">
      <c r="A158" s="304">
        <f>'Short-term Worker Summary'!A160</f>
        <v>0</v>
      </c>
      <c r="B158" s="22" t="str">
        <f>'Short-term Worker Summary'!B160</f>
        <v>beta-Hexachlorocyclohexane</v>
      </c>
      <c r="C158" s="22" t="str">
        <f>'Short-term Worker Summary'!C160</f>
        <v>319-85-7</v>
      </c>
      <c r="D158" s="123"/>
      <c r="E158" s="223">
        <f>'Short-term Worker Summary'!E160</f>
        <v>27</v>
      </c>
      <c r="F158" s="79"/>
      <c r="G158" s="48" t="s">
        <v>1357</v>
      </c>
      <c r="H158" s="120"/>
      <c r="I158" s="120"/>
      <c r="J158" s="30"/>
      <c r="K158" s="19"/>
      <c r="L158" s="19"/>
      <c r="M158" s="19"/>
      <c r="N158" s="19"/>
      <c r="O158" s="19"/>
      <c r="P158" s="19"/>
      <c r="Q158" s="11"/>
      <c r="R158" s="19"/>
      <c r="S158" s="11"/>
      <c r="T158" s="19"/>
      <c r="U158" s="19"/>
      <c r="V158" s="19"/>
      <c r="W158" s="19"/>
      <c r="X158" s="19"/>
      <c r="Y158" s="19"/>
      <c r="Z158" s="53">
        <f>(F158/E158)*'Short-term Worker Summary'!L160</f>
        <v>0</v>
      </c>
      <c r="AA158" s="224" t="str">
        <f>'Short-term Worker Summary'!K160</f>
        <v>C</v>
      </c>
      <c r="AB158" s="224"/>
      <c r="AC158" s="233" t="str">
        <f>'Short-term Worker Summary'!O160</f>
        <v>Or</v>
      </c>
    </row>
    <row r="159" spans="1:29" ht="21.75" x14ac:dyDescent="0.2">
      <c r="A159" s="304">
        <f>'Short-term Worker Summary'!A161</f>
        <v>0</v>
      </c>
      <c r="B159" s="22" t="str">
        <f>'Short-term Worker Summary'!B161</f>
        <v>gamma-Hexachlorocyclohexane (gamma-BHC, Lindane)</v>
      </c>
      <c r="C159" s="22" t="str">
        <f>'Short-term Worker Summary'!C161</f>
        <v>58-89-9</v>
      </c>
      <c r="D159" s="123"/>
      <c r="E159" s="223">
        <f>'Short-term Worker Summary'!E161</f>
        <v>22</v>
      </c>
      <c r="F159" s="79"/>
      <c r="G159" s="48" t="s">
        <v>1357</v>
      </c>
      <c r="H159" s="120" t="str">
        <f>'Short-term Worker Summary'!H161</f>
        <v>In</v>
      </c>
      <c r="I159" s="120" t="str">
        <f>'Short-term Worker Summary'!I161</f>
        <v>Or</v>
      </c>
      <c r="J159" s="87"/>
      <c r="K159" s="86"/>
      <c r="L159" s="88"/>
      <c r="M159" s="92"/>
      <c r="N159" s="92"/>
      <c r="O159" s="92"/>
      <c r="P159" s="128" t="str">
        <f>G158</f>
        <v>NA</v>
      </c>
      <c r="Q159" s="11" t="str">
        <f>G158</f>
        <v>NA</v>
      </c>
      <c r="R159" s="19"/>
      <c r="S159" s="19"/>
      <c r="T159" s="19"/>
      <c r="U159" s="19"/>
      <c r="V159" s="19"/>
      <c r="W159" s="19"/>
      <c r="X159" s="19"/>
      <c r="Y159" s="19"/>
      <c r="Z159" s="53">
        <f>(F159/E159)*'Short-term Worker Summary'!L161</f>
        <v>0</v>
      </c>
      <c r="AA159" s="224" t="str">
        <f>'Short-term Worker Summary'!K161</f>
        <v>B2/C</v>
      </c>
      <c r="AB159" s="224"/>
      <c r="AC159" s="233" t="str">
        <f>'Short-term Worker Summary'!O161</f>
        <v>Or</v>
      </c>
    </row>
    <row r="160" spans="1:29" x14ac:dyDescent="0.2">
      <c r="A160" s="304">
        <f>'Short-term Worker Summary'!A162</f>
        <v>0</v>
      </c>
      <c r="B160" s="22" t="str">
        <f>'Short-term Worker Summary'!B162</f>
        <v>Hexachlorocyclohexane, technical grade</v>
      </c>
      <c r="C160" s="22" t="str">
        <f>'Short-term Worker Summary'!C162</f>
        <v>608-73-1</v>
      </c>
      <c r="D160" s="123"/>
      <c r="E160" s="223">
        <f>'Short-term Worker Summary'!E162</f>
        <v>16</v>
      </c>
      <c r="F160" s="79"/>
      <c r="G160" s="48" t="s">
        <v>1357</v>
      </c>
      <c r="H160" s="120"/>
      <c r="I160" s="120"/>
      <c r="J160" s="30"/>
      <c r="K160" s="19"/>
      <c r="L160" s="19"/>
      <c r="M160" s="19"/>
      <c r="N160" s="19"/>
      <c r="O160" s="19"/>
      <c r="P160" s="19"/>
      <c r="Q160" s="11"/>
      <c r="R160" s="19"/>
      <c r="S160" s="11"/>
      <c r="T160" s="19"/>
      <c r="U160" s="19"/>
      <c r="V160" s="19"/>
      <c r="W160" s="19"/>
      <c r="X160" s="19"/>
      <c r="Y160" s="19"/>
      <c r="Z160" s="53">
        <f>(F160/E160)*'Short-term Worker Summary'!L162</f>
        <v>0</v>
      </c>
      <c r="AA160" s="224" t="str">
        <f>'Short-term Worker Summary'!K162</f>
        <v>B2</v>
      </c>
      <c r="AB160" s="224"/>
      <c r="AC160" s="233" t="str">
        <f>'Short-term Worker Summary'!O162</f>
        <v>Or</v>
      </c>
    </row>
    <row r="161" spans="1:29" x14ac:dyDescent="0.2">
      <c r="A161" s="304">
        <f>'Short-term Worker Summary'!A163</f>
        <v>0</v>
      </c>
      <c r="B161" s="22" t="str">
        <f>'Short-term Worker Summary'!B163</f>
        <v>Methoxychlor</v>
      </c>
      <c r="C161" s="22" t="str">
        <f>'Short-term Worker Summary'!C163</f>
        <v>72-43-5</v>
      </c>
      <c r="D161" s="123"/>
      <c r="E161" s="223">
        <f>'Short-term Worker Summary'!E163</f>
        <v>25</v>
      </c>
      <c r="F161" s="79"/>
      <c r="G161" s="48">
        <f>(F161/E161)*'Short-term Worker Summary'!F163</f>
        <v>0</v>
      </c>
      <c r="H161" s="120"/>
      <c r="I161" s="120" t="str">
        <f>'Short-term Worker Summary'!I163</f>
        <v>In</v>
      </c>
      <c r="J161" s="30"/>
      <c r="K161" s="19"/>
      <c r="L161" s="19"/>
      <c r="M161" s="19"/>
      <c r="N161" s="19"/>
      <c r="O161" s="19"/>
      <c r="P161" s="19"/>
      <c r="Q161" s="11"/>
      <c r="R161" s="19"/>
      <c r="S161" s="11" t="str">
        <f>G160</f>
        <v>NA</v>
      </c>
      <c r="T161" s="19"/>
      <c r="U161" s="19"/>
      <c r="V161" s="19"/>
      <c r="W161" s="19"/>
      <c r="X161" s="19"/>
      <c r="Y161" s="19"/>
      <c r="Z161" s="53" t="s">
        <v>1357</v>
      </c>
      <c r="AA161" s="224" t="str">
        <f>'Short-term Worker Summary'!K163</f>
        <v>D</v>
      </c>
      <c r="AB161" s="224"/>
      <c r="AC161" s="224"/>
    </row>
    <row r="162" spans="1:29" x14ac:dyDescent="0.2">
      <c r="A162" s="304">
        <f>'Short-term Worker Summary'!A164</f>
        <v>0</v>
      </c>
      <c r="B162" s="22" t="str">
        <f>'Short-term Worker Summary'!B164</f>
        <v>2-Methyl-4-chloropphenoxyacetic acid (MCPA)</v>
      </c>
      <c r="C162" s="22" t="str">
        <f>'Short-term Worker Summary'!C164</f>
        <v>94-74-6</v>
      </c>
      <c r="D162" s="123"/>
      <c r="E162" s="223">
        <f>'Short-term Worker Summary'!E164</f>
        <v>87</v>
      </c>
      <c r="F162" s="79"/>
      <c r="G162" s="48">
        <f>(F162/E162)*'Short-term Worker Summary'!F164</f>
        <v>0</v>
      </c>
      <c r="H162" s="120" t="str">
        <f>'Short-term Worker Summary'!H164</f>
        <v>In</v>
      </c>
      <c r="I162" s="120" t="str">
        <f>'Short-term Worker Summary'!I164</f>
        <v>Or</v>
      </c>
      <c r="J162" s="30"/>
      <c r="K162" s="19"/>
      <c r="L162" s="19"/>
      <c r="M162" s="19"/>
      <c r="N162" s="19"/>
      <c r="O162" s="19"/>
      <c r="P162" s="11">
        <f>G161</f>
        <v>0</v>
      </c>
      <c r="Q162" s="11">
        <f>G161</f>
        <v>0</v>
      </c>
      <c r="R162" s="19"/>
      <c r="S162" s="11"/>
      <c r="T162" s="19"/>
      <c r="U162" s="19"/>
      <c r="V162" s="19"/>
      <c r="W162" s="19"/>
      <c r="X162" s="19"/>
      <c r="Y162" s="19"/>
      <c r="Z162" s="53" t="s">
        <v>1357</v>
      </c>
      <c r="AA162" s="224" t="str">
        <f>'Short-term Worker Summary'!K164</f>
        <v>NA</v>
      </c>
      <c r="AB162" s="224"/>
      <c r="AC162" s="233"/>
    </row>
    <row r="163" spans="1:29" x14ac:dyDescent="0.2">
      <c r="A163" s="304">
        <f>'Short-term Worker Summary'!A165</f>
        <v>0</v>
      </c>
      <c r="B163" s="22" t="str">
        <f>'Short-term Worker Summary'!B165</f>
        <v>2-(2-Methyl-4-chlorophenoxy)propionic acid (MCPP)</v>
      </c>
      <c r="C163" s="22" t="str">
        <f>'Short-term Worker Summary'!C165</f>
        <v>93-65-2</v>
      </c>
      <c r="D163" s="123"/>
      <c r="E163" s="223">
        <f>'Short-term Worker Summary'!E165</f>
        <v>1730</v>
      </c>
      <c r="F163" s="79"/>
      <c r="G163" s="48">
        <f>(F163/E163)*'Short-term Worker Summary'!F165</f>
        <v>0</v>
      </c>
      <c r="H163" s="120" t="str">
        <f>'Short-term Worker Summary'!H165</f>
        <v>In</v>
      </c>
      <c r="I163" s="120" t="str">
        <f>'Short-term Worker Summary'!I165</f>
        <v>Or</v>
      </c>
      <c r="J163" s="30"/>
      <c r="K163" s="19"/>
      <c r="L163" s="19"/>
      <c r="M163" s="19"/>
      <c r="N163" s="19"/>
      <c r="O163" s="19"/>
      <c r="P163" s="11">
        <f>G162</f>
        <v>0</v>
      </c>
      <c r="Q163" s="11"/>
      <c r="R163" s="19"/>
      <c r="S163" s="11"/>
      <c r="T163" s="19"/>
      <c r="U163" s="19"/>
      <c r="V163" s="19"/>
      <c r="W163" s="19"/>
      <c r="X163" s="19"/>
      <c r="Y163" s="19"/>
      <c r="Z163" s="53" t="s">
        <v>1357</v>
      </c>
      <c r="AA163" s="224" t="str">
        <f>'Short-term Worker Summary'!K165</f>
        <v>NA</v>
      </c>
      <c r="AB163" s="224"/>
      <c r="AC163" s="233"/>
    </row>
    <row r="164" spans="1:29" x14ac:dyDescent="0.2">
      <c r="A164" s="304">
        <f>'Short-term Worker Summary'!A166</f>
        <v>0</v>
      </c>
      <c r="B164" s="22" t="str">
        <f>'Short-term Worker Summary'!B166</f>
        <v>Metolachlor</v>
      </c>
      <c r="C164" s="22" t="str">
        <f>'Short-term Worker Summary'!C166</f>
        <v>51218-45-2</v>
      </c>
      <c r="D164" s="123"/>
      <c r="E164" s="223">
        <f>'Short-term Worker Summary'!E166</f>
        <v>2610</v>
      </c>
      <c r="F164" s="79"/>
      <c r="G164" s="48">
        <f>(F164/E164)*'Short-term Worker Summary'!F166</f>
        <v>0</v>
      </c>
      <c r="H164" s="120" t="str">
        <f>'Short-term Worker Summary'!H166</f>
        <v>In</v>
      </c>
      <c r="I164" s="120" t="str">
        <f>'Short-term Worker Summary'!I166</f>
        <v>Or</v>
      </c>
      <c r="J164" s="30"/>
      <c r="K164" s="19"/>
      <c r="L164" s="19"/>
      <c r="M164" s="11"/>
      <c r="N164" s="11"/>
      <c r="O164" s="19"/>
      <c r="P164" s="19"/>
      <c r="Q164" s="19"/>
      <c r="R164" s="19"/>
      <c r="S164" s="19"/>
      <c r="T164" s="11"/>
      <c r="U164" s="11"/>
      <c r="V164" s="19"/>
      <c r="W164" s="19"/>
      <c r="X164" s="19"/>
      <c r="Y164" s="11">
        <f>G163</f>
        <v>0</v>
      </c>
      <c r="Z164" s="53" t="s">
        <v>1357</v>
      </c>
      <c r="AA164" s="224" t="str">
        <f>'Short-term Worker Summary'!K166</f>
        <v>C</v>
      </c>
      <c r="AB164" s="224"/>
      <c r="AC164" s="233"/>
    </row>
    <row r="165" spans="1:29" x14ac:dyDescent="0.2">
      <c r="A165" s="304">
        <f>'Short-term Worker Summary'!A167</f>
        <v>0</v>
      </c>
      <c r="B165" s="22" t="str">
        <f>'Short-term Worker Summary'!B167</f>
        <v>Picloram</v>
      </c>
      <c r="C165" s="22" t="str">
        <f>'Short-term Worker Summary'!C167</f>
        <v>1918-02-1</v>
      </c>
      <c r="D165" s="123"/>
      <c r="E165" s="223" t="str">
        <f>'Short-term Worker Summary'!E167</f>
        <v>NA</v>
      </c>
      <c r="F165" s="79"/>
      <c r="G165" s="48" t="s">
        <v>1357</v>
      </c>
      <c r="H165" s="120"/>
      <c r="I165" s="120"/>
      <c r="J165" s="30"/>
      <c r="K165" s="19"/>
      <c r="L165" s="19"/>
      <c r="M165" s="19"/>
      <c r="N165" s="11"/>
      <c r="O165" s="11"/>
      <c r="P165" s="92"/>
      <c r="Q165" s="128">
        <f>G164</f>
        <v>0</v>
      </c>
      <c r="R165" s="92"/>
      <c r="S165" s="128"/>
      <c r="T165" s="19"/>
      <c r="U165" s="19"/>
      <c r="V165" s="19"/>
      <c r="W165" s="19"/>
      <c r="X165" s="19"/>
      <c r="Y165" s="19"/>
      <c r="Z165" s="53" t="s">
        <v>1357</v>
      </c>
      <c r="AA165" s="224" t="str">
        <f>'Short-term Worker Summary'!K167</f>
        <v>NA</v>
      </c>
      <c r="AB165" s="224"/>
      <c r="AC165" s="233"/>
    </row>
    <row r="166" spans="1:29" x14ac:dyDescent="0.2">
      <c r="A166" s="304">
        <f>'Short-term Worker Summary'!A168</f>
        <v>0</v>
      </c>
      <c r="B166" s="22" t="str">
        <f>'Short-term Worker Summary'!B168</f>
        <v>Terbufos</v>
      </c>
      <c r="C166" s="22" t="str">
        <f>'Short-term Worker Summary'!C168</f>
        <v>13071-79-9</v>
      </c>
      <c r="D166" s="123"/>
      <c r="E166" s="223">
        <f>'Short-term Worker Summary'!E168</f>
        <v>3.5</v>
      </c>
      <c r="F166" s="79"/>
      <c r="G166" s="48">
        <f>(F166/E166)*'Short-term Worker Summary'!F168</f>
        <v>0</v>
      </c>
      <c r="H166" s="120" t="str">
        <f>'Short-term Worker Summary'!H168</f>
        <v>In</v>
      </c>
      <c r="I166" s="120" t="str">
        <f>'Short-term Worker Summary'!I168</f>
        <v>Or</v>
      </c>
      <c r="J166" s="30"/>
      <c r="K166" s="19"/>
      <c r="L166" s="19"/>
      <c r="M166" s="11" t="str">
        <f>G165</f>
        <v>NA</v>
      </c>
      <c r="N166" s="19"/>
      <c r="O166" s="19"/>
      <c r="P166" s="92"/>
      <c r="Q166" s="92"/>
      <c r="R166" s="92"/>
      <c r="S166" s="92"/>
      <c r="T166" s="19"/>
      <c r="U166" s="19"/>
      <c r="V166" s="19"/>
      <c r="W166" s="19"/>
      <c r="X166" s="19"/>
      <c r="Y166" s="19"/>
      <c r="Z166" s="53" t="s">
        <v>1357</v>
      </c>
      <c r="AA166" s="224" t="str">
        <f>'Short-term Worker Summary'!K168</f>
        <v>NA</v>
      </c>
      <c r="AB166" s="224"/>
      <c r="AC166" s="233"/>
    </row>
    <row r="167" spans="1:29" s="85" customFormat="1" x14ac:dyDescent="0.2">
      <c r="A167" s="304">
        <f>'Short-term Worker Summary'!A169</f>
        <v>0</v>
      </c>
      <c r="B167" s="22" t="str">
        <f>'Short-term Worker Summary'!B169</f>
        <v>Toxaphene</v>
      </c>
      <c r="C167" s="22" t="str">
        <f>'Short-term Worker Summary'!C169</f>
        <v>8001-35-2</v>
      </c>
      <c r="D167" s="123"/>
      <c r="E167" s="223">
        <f>'Short-term Worker Summary'!E169</f>
        <v>60</v>
      </c>
      <c r="F167" s="79"/>
      <c r="G167" s="48">
        <f>(F167/E167)*'Short-term Worker Summary'!F169</f>
        <v>0</v>
      </c>
      <c r="H167" s="120" t="str">
        <f>'Short-term Worker Summary'!H169</f>
        <v>In</v>
      </c>
      <c r="I167" s="120" t="str">
        <f>'Short-term Worker Summary'!I169</f>
        <v>Or</v>
      </c>
      <c r="J167" s="30"/>
      <c r="K167" s="19"/>
      <c r="L167" s="19"/>
      <c r="M167" s="11"/>
      <c r="N167" s="19"/>
      <c r="O167" s="19"/>
      <c r="P167" s="11"/>
      <c r="Q167" s="11">
        <f>G166</f>
        <v>0</v>
      </c>
      <c r="R167" s="11"/>
      <c r="S167" s="19"/>
      <c r="T167" s="11"/>
      <c r="U167" s="11"/>
      <c r="V167" s="19"/>
      <c r="W167" s="19"/>
      <c r="X167" s="19"/>
      <c r="Y167" s="19"/>
      <c r="Z167" s="53">
        <f>(F167/E167)*'Short-term Worker Summary'!L169</f>
        <v>0</v>
      </c>
      <c r="AA167" s="224" t="str">
        <f>'Short-term Worker Summary'!K169</f>
        <v>B2</v>
      </c>
      <c r="AB167" s="224"/>
      <c r="AC167" s="233" t="str">
        <f>'Short-term Worker Summary'!O169</f>
        <v>Or</v>
      </c>
    </row>
    <row r="168" spans="1:29" s="85" customFormat="1" x14ac:dyDescent="0.2">
      <c r="A168" s="304">
        <f>'Short-term Worker Summary'!A170</f>
        <v>0</v>
      </c>
      <c r="B168" s="22" t="str">
        <f>'Short-term Worker Summary'!B170</f>
        <v>2,4,5-Trichlorophenoxyacetic acid (2,4,5-T)</v>
      </c>
      <c r="C168" s="22" t="str">
        <f>'Short-term Worker Summary'!C170</f>
        <v>93-76-5</v>
      </c>
      <c r="D168" s="123"/>
      <c r="E168" s="223">
        <f>'Short-term Worker Summary'!E170</f>
        <v>17300</v>
      </c>
      <c r="F168" s="79"/>
      <c r="G168" s="48">
        <f>(F168/E168)*'Short-term Worker Summary'!F170</f>
        <v>0</v>
      </c>
      <c r="H168" s="120" t="str">
        <f>'Short-term Worker Summary'!H170</f>
        <v>In</v>
      </c>
      <c r="I168" s="120" t="str">
        <f>'Short-term Worker Summary'!I170</f>
        <v>Or</v>
      </c>
      <c r="J168" s="87"/>
      <c r="K168" s="86"/>
      <c r="L168" s="86"/>
      <c r="M168" s="86"/>
      <c r="N168" s="86"/>
      <c r="O168" s="86"/>
      <c r="P168" s="128">
        <f>G167</f>
        <v>0</v>
      </c>
      <c r="Q168" s="128">
        <f>G167</f>
        <v>0</v>
      </c>
      <c r="R168" s="92"/>
      <c r="S168" s="128"/>
      <c r="T168" s="86"/>
      <c r="U168" s="86"/>
      <c r="V168" s="86"/>
      <c r="W168" s="86"/>
      <c r="X168" s="86"/>
      <c r="Y168" s="86"/>
      <c r="Z168" s="53" t="s">
        <v>1357</v>
      </c>
      <c r="AA168" s="224" t="str">
        <f>'Short-term Worker Summary'!K170</f>
        <v>NA</v>
      </c>
      <c r="AB168" s="224"/>
      <c r="AC168" s="233"/>
    </row>
    <row r="169" spans="1:29" s="85" customFormat="1" x14ac:dyDescent="0.2">
      <c r="A169" s="304" t="str">
        <f>'Short-term Worker Summary'!A171</f>
        <v>Dioxins and Furans</v>
      </c>
      <c r="B169" s="22"/>
      <c r="C169" s="22"/>
      <c r="D169" s="123"/>
      <c r="E169" s="223"/>
      <c r="F169" s="79"/>
      <c r="G169" s="48"/>
      <c r="H169" s="120"/>
      <c r="I169" s="120"/>
      <c r="J169" s="87"/>
      <c r="K169" s="86"/>
      <c r="L169" s="86"/>
      <c r="M169" s="86"/>
      <c r="N169" s="86"/>
      <c r="O169" s="86"/>
      <c r="P169" s="88"/>
      <c r="Q169" s="86"/>
      <c r="R169" s="86"/>
      <c r="S169" s="88"/>
      <c r="T169" s="86"/>
      <c r="U169" s="86"/>
      <c r="V169" s="86"/>
      <c r="W169" s="86"/>
      <c r="X169" s="86"/>
      <c r="Y169" s="86"/>
      <c r="Z169" s="53"/>
      <c r="AA169" s="224"/>
      <c r="AB169" s="224"/>
      <c r="AC169" s="233"/>
    </row>
    <row r="170" spans="1:29" x14ac:dyDescent="0.2">
      <c r="A170" s="304">
        <f>'Short-term Worker Summary'!A172</f>
        <v>0</v>
      </c>
      <c r="B170" s="22" t="str">
        <f>'Short-term Worker Summary'!B172</f>
        <v>Hexachlorodibenzodioxin mixture</v>
      </c>
      <c r="C170" s="22" t="str">
        <f>'Short-term Worker Summary'!C172</f>
        <v>19408-74-3</v>
      </c>
      <c r="D170" s="123"/>
      <c r="E170" s="223">
        <f>'Short-term Worker Summary'!E172</f>
        <v>0.01</v>
      </c>
      <c r="F170" s="79"/>
      <c r="G170" s="48" t="s">
        <v>1357</v>
      </c>
      <c r="H170" s="120"/>
      <c r="I170" s="120"/>
      <c r="J170" s="87"/>
      <c r="K170" s="86"/>
      <c r="L170" s="86"/>
      <c r="M170" s="86"/>
      <c r="N170" s="86"/>
      <c r="O170" s="86"/>
      <c r="P170" s="88"/>
      <c r="Q170" s="86"/>
      <c r="R170" s="86"/>
      <c r="S170" s="88"/>
      <c r="T170" s="86"/>
      <c r="U170" s="86"/>
      <c r="V170" s="86"/>
      <c r="W170" s="86"/>
      <c r="X170" s="86"/>
      <c r="Y170" s="86"/>
      <c r="Z170" s="53">
        <f>(F170/E170)*'Short-term Worker Summary'!L172</f>
        <v>0</v>
      </c>
      <c r="AA170" s="224" t="str">
        <f>'Short-term Worker Summary'!K172</f>
        <v>B2</v>
      </c>
      <c r="AB170" s="224"/>
      <c r="AC170" s="233" t="str">
        <f>'Short-term Worker Summary'!O172</f>
        <v>Or</v>
      </c>
    </row>
    <row r="171" spans="1:29" ht="74.25" x14ac:dyDescent="0.2">
      <c r="A171" s="304">
        <f>'Short-term Worker Summary'!A173</f>
        <v>0</v>
      </c>
      <c r="B171" s="22" t="str">
        <f>'Short-term Worker Summary'!B173</f>
        <v>2,3,7,8-TCDD (or 2,3,7,8-TCDD equivalents)</v>
      </c>
      <c r="C171" s="22" t="str">
        <f>'Short-term Worker Summary'!C173</f>
        <v>1746-01-6</v>
      </c>
      <c r="D171" s="123"/>
      <c r="E171" s="223">
        <f>'Short-term Worker Summary'!E173</f>
        <v>7.4999999999999993E-5</v>
      </c>
      <c r="F171" s="79"/>
      <c r="G171" s="48" t="s">
        <v>1357</v>
      </c>
      <c r="H171" s="120"/>
      <c r="I171" s="120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53">
        <f>(F171/E171)*'Short-term Worker Summary'!L173</f>
        <v>0</v>
      </c>
      <c r="AA171" s="224" t="str">
        <f>'Short-term Worker Summary'!K173</f>
        <v>human carcinogen</v>
      </c>
      <c r="AB171" s="224"/>
      <c r="AC171" s="233" t="str">
        <f>'Short-term Worker Summary'!O173</f>
        <v>Or</v>
      </c>
    </row>
    <row r="172" spans="1:29" x14ac:dyDescent="0.2">
      <c r="A172" s="304" t="str">
        <f>'Short-term Worker Summary'!A174</f>
        <v>Explosives</v>
      </c>
      <c r="B172" s="22"/>
      <c r="C172" s="22"/>
      <c r="D172" s="123"/>
      <c r="E172" s="223"/>
      <c r="F172" s="79"/>
      <c r="G172" s="48"/>
      <c r="H172" s="120"/>
      <c r="I172" s="120"/>
      <c r="J172" s="10"/>
      <c r="K172" s="11"/>
      <c r="L172" s="1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53"/>
      <c r="AA172" s="224"/>
      <c r="AB172" s="224"/>
      <c r="AC172" s="224"/>
    </row>
    <row r="173" spans="1:29" x14ac:dyDescent="0.2">
      <c r="A173" s="304">
        <f>'Short-term Worker Summary'!A175</f>
        <v>0</v>
      </c>
      <c r="B173" s="22" t="str">
        <f>'Short-term Worker Summary'!B175</f>
        <v>1,3 - DNB</v>
      </c>
      <c r="C173" s="22" t="str">
        <f>'Short-term Worker Summary'!C175</f>
        <v>99-65-0</v>
      </c>
      <c r="D173" s="123"/>
      <c r="E173" s="223">
        <f>'Short-term Worker Summary'!E175</f>
        <v>117</v>
      </c>
      <c r="F173" s="79"/>
      <c r="G173" s="48">
        <f>(F173/E173)*'Short-term Worker Summary'!F175</f>
        <v>0</v>
      </c>
      <c r="H173" s="120" t="str">
        <f>'Short-term Worker Summary'!H175</f>
        <v>In</v>
      </c>
      <c r="I173" s="120" t="str">
        <f>'Short-term Worker Summary'!I175</f>
        <v>Or</v>
      </c>
      <c r="J173" s="10"/>
      <c r="K173" s="11"/>
      <c r="L173" s="1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>
        <f>G172</f>
        <v>0</v>
      </c>
      <c r="X173" s="9"/>
      <c r="Y173" s="9"/>
      <c r="Z173" s="53" t="s">
        <v>1357</v>
      </c>
      <c r="AA173" s="224" t="str">
        <f>'Short-term Worker Summary'!K175</f>
        <v>D</v>
      </c>
      <c r="AB173" s="224"/>
      <c r="AC173" s="224"/>
    </row>
    <row r="174" spans="1:29" x14ac:dyDescent="0.2">
      <c r="A174" s="304">
        <f>'Short-term Worker Summary'!A176</f>
        <v>0</v>
      </c>
      <c r="B174" s="22" t="str">
        <f>'Short-term Worker Summary'!B176</f>
        <v>2,4 - DNT</v>
      </c>
      <c r="C174" s="22" t="str">
        <f>'Short-term Worker Summary'!C176</f>
        <v>121-14-2</v>
      </c>
      <c r="D174" s="123"/>
      <c r="E174" s="223">
        <f>'Short-term Worker Summary'!E176</f>
        <v>303</v>
      </c>
      <c r="F174" s="79"/>
      <c r="G174" s="48">
        <f>(F174/E174)*'Short-term Worker Summary'!F176</f>
        <v>0</v>
      </c>
      <c r="H174" s="120" t="str">
        <f>'Short-term Worker Summary'!H176</f>
        <v>In</v>
      </c>
      <c r="I174" s="120" t="str">
        <f>'Short-term Worker Summary'!I176</f>
        <v>Or</v>
      </c>
      <c r="J174" s="10"/>
      <c r="K174" s="11"/>
      <c r="L174" s="11">
        <f>G173</f>
        <v>0</v>
      </c>
      <c r="M174" s="9">
        <f>G173</f>
        <v>0</v>
      </c>
      <c r="N174" s="9"/>
      <c r="O174" s="9"/>
      <c r="P174" s="9"/>
      <c r="Q174" s="9">
        <f>G173</f>
        <v>0</v>
      </c>
      <c r="R174" s="9"/>
      <c r="S174" s="9"/>
      <c r="T174" s="9"/>
      <c r="U174" s="9"/>
      <c r="V174" s="9"/>
      <c r="W174" s="9"/>
      <c r="X174" s="9"/>
      <c r="Y174" s="9"/>
      <c r="Z174" s="53">
        <f>(F174/E174)*'Short-term Worker Summary'!L176</f>
        <v>0</v>
      </c>
      <c r="AA174" s="234" t="str">
        <f>'Short-term Worker Summary'!K176</f>
        <v>see mixture below</v>
      </c>
      <c r="AB174" s="224"/>
      <c r="AC174" s="224"/>
    </row>
    <row r="175" spans="1:29" x14ac:dyDescent="0.2">
      <c r="A175" s="304">
        <f>'Short-term Worker Summary'!A177</f>
        <v>0</v>
      </c>
      <c r="B175" s="22" t="str">
        <f>'Short-term Worker Summary'!B177</f>
        <v>2,6 - DNT</v>
      </c>
      <c r="C175" s="22" t="str">
        <f>'Short-term Worker Summary'!C177</f>
        <v>606-20-2</v>
      </c>
      <c r="D175" s="123"/>
      <c r="E175" s="223">
        <f>'Short-term Worker Summary'!E177</f>
        <v>1508</v>
      </c>
      <c r="F175" s="79"/>
      <c r="G175" s="48">
        <f>(F175/E175)*'Short-term Worker Summary'!F177</f>
        <v>0</v>
      </c>
      <c r="H175" s="120" t="str">
        <f>'Short-term Worker Summary'!H177</f>
        <v>In</v>
      </c>
      <c r="I175" s="120" t="str">
        <f>'Short-term Worker Summary'!I177</f>
        <v>Or</v>
      </c>
      <c r="J175" s="10"/>
      <c r="K175" s="11"/>
      <c r="L175" s="11">
        <f>G174</f>
        <v>0</v>
      </c>
      <c r="M175" s="9">
        <f>G174</f>
        <v>0</v>
      </c>
      <c r="N175" s="9"/>
      <c r="O175" s="9"/>
      <c r="P175" s="9">
        <f>G174</f>
        <v>0</v>
      </c>
      <c r="Q175" s="9">
        <f>G174</f>
        <v>0</v>
      </c>
      <c r="R175" s="9"/>
      <c r="S175" s="9"/>
      <c r="T175" s="9"/>
      <c r="U175" s="9"/>
      <c r="V175" s="9"/>
      <c r="W175" s="9"/>
      <c r="X175" s="9"/>
      <c r="Y175" s="9"/>
      <c r="Z175" s="53">
        <f>(F175/E175)*'Short-term Worker Summary'!L177</f>
        <v>0</v>
      </c>
      <c r="AA175" s="234" t="str">
        <f>'Short-term Worker Summary'!K177</f>
        <v>see mixture below</v>
      </c>
      <c r="AB175" s="224"/>
      <c r="AC175" s="224"/>
    </row>
    <row r="176" spans="1:29" x14ac:dyDescent="0.2">
      <c r="A176" s="304">
        <f>'Short-term Worker Summary'!A178</f>
        <v>0</v>
      </c>
      <c r="B176" s="22" t="str">
        <f>'Short-term Worker Summary'!B178</f>
        <v>2,4- AND 2,6 DNT MIXTURE</v>
      </c>
      <c r="C176" s="22"/>
      <c r="D176" s="123"/>
      <c r="E176" s="223">
        <f>'Short-term Worker Summary'!E178</f>
        <v>32</v>
      </c>
      <c r="F176" s="79"/>
      <c r="G176" s="48" t="s">
        <v>1357</v>
      </c>
      <c r="H176" s="120"/>
      <c r="I176" s="120"/>
      <c r="J176" s="10"/>
      <c r="K176" s="11"/>
      <c r="L176" s="1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53">
        <f>(F176/E176)*'Short-term Worker Summary'!L178</f>
        <v>0</v>
      </c>
      <c r="AA176" s="224" t="str">
        <f>'Short-term Worker Summary'!K178</f>
        <v>B2</v>
      </c>
      <c r="AB176" s="233"/>
      <c r="AC176" s="233" t="str">
        <f>'Short-term Worker Summary'!O178</f>
        <v>Or</v>
      </c>
    </row>
    <row r="177" spans="1:29" x14ac:dyDescent="0.2">
      <c r="A177" s="304">
        <f>'Short-term Worker Summary'!A179</f>
        <v>0</v>
      </c>
      <c r="B177" s="22" t="str">
        <f>'Short-term Worker Summary'!B179</f>
        <v>HMX</v>
      </c>
      <c r="C177" s="22" t="str">
        <f>'Short-term Worker Summary'!C179</f>
        <v>2691-41-0</v>
      </c>
      <c r="D177" s="123"/>
      <c r="E177" s="223" t="str">
        <f>'Short-term Worker Summary'!E179</f>
        <v>NA</v>
      </c>
      <c r="F177" s="79"/>
      <c r="G177" s="48" t="s">
        <v>1357</v>
      </c>
      <c r="H177" s="120"/>
      <c r="I177" s="120"/>
      <c r="J177" s="10"/>
      <c r="K177" s="11"/>
      <c r="L177" s="11"/>
      <c r="M177" s="9"/>
      <c r="N177" s="9"/>
      <c r="O177" s="9"/>
      <c r="P177" s="9"/>
      <c r="Q177" s="9" t="str">
        <f>G176</f>
        <v>NA</v>
      </c>
      <c r="R177" s="9"/>
      <c r="S177" s="9"/>
      <c r="T177" s="9"/>
      <c r="U177" s="9"/>
      <c r="V177" s="9"/>
      <c r="W177" s="9"/>
      <c r="X177" s="9"/>
      <c r="Y177" s="9"/>
      <c r="Z177" s="53" t="s">
        <v>1357</v>
      </c>
      <c r="AA177" s="224" t="str">
        <f>'Short-term Worker Summary'!K179</f>
        <v>D</v>
      </c>
      <c r="AB177" s="233"/>
      <c r="AC177" s="233"/>
    </row>
    <row r="178" spans="1:29" x14ac:dyDescent="0.2">
      <c r="A178" s="304">
        <f>'Short-term Worker Summary'!A180</f>
        <v>0</v>
      </c>
      <c r="B178" s="22" t="str">
        <f>'Short-term Worker Summary'!B180</f>
        <v>RDX</v>
      </c>
      <c r="C178" s="22" t="str">
        <f>'Short-term Worker Summary'!C180</f>
        <v>121-82-4</v>
      </c>
      <c r="D178" s="123"/>
      <c r="E178" s="223">
        <f>'Short-term Worker Summary'!E180</f>
        <v>187</v>
      </c>
      <c r="F178" s="79"/>
      <c r="G178" s="48">
        <f>(F178/E178)*'Short-term Worker Summary'!F180</f>
        <v>0</v>
      </c>
      <c r="H178" s="120" t="str">
        <f>'Short-term Worker Summary'!H180</f>
        <v>In</v>
      </c>
      <c r="I178" s="120" t="str">
        <f>'Short-term Worker Summary'!I180</f>
        <v>De</v>
      </c>
      <c r="J178" s="10"/>
      <c r="K178" s="11"/>
      <c r="L178" s="11"/>
      <c r="M178" s="9"/>
      <c r="N178" s="9"/>
      <c r="O178" s="9"/>
      <c r="P178" s="9"/>
      <c r="Q178" s="9"/>
      <c r="R178" s="9" t="str">
        <f>G177</f>
        <v>NA</v>
      </c>
      <c r="S178" s="9"/>
      <c r="T178" s="9"/>
      <c r="U178" s="9"/>
      <c r="V178" s="9"/>
      <c r="W178" s="9"/>
      <c r="X178" s="9"/>
      <c r="Y178" s="9"/>
      <c r="Z178" s="53">
        <f>(F178/E178)*'Short-term Worker Summary'!L180</f>
        <v>0</v>
      </c>
      <c r="AA178" s="224" t="str">
        <f>'Short-term Worker Summary'!K180</f>
        <v>C</v>
      </c>
      <c r="AB178" s="233" t="str">
        <f>'Short-term Worker Summary'!N180</f>
        <v>In</v>
      </c>
      <c r="AC178" s="233" t="str">
        <f>'Short-term Worker Summary'!O180</f>
        <v>De</v>
      </c>
    </row>
    <row r="179" spans="1:29" x14ac:dyDescent="0.2">
      <c r="A179" s="304">
        <f>'Short-term Worker Summary'!A181</f>
        <v>0</v>
      </c>
      <c r="B179" s="22" t="str">
        <f>'Short-term Worker Summary'!B181</f>
        <v>1,3,5 - TNB</v>
      </c>
      <c r="C179" s="22" t="str">
        <f>'Short-term Worker Summary'!C181</f>
        <v>99-35-4</v>
      </c>
      <c r="D179" s="123"/>
      <c r="E179" s="223" t="str">
        <f>'Short-term Worker Summary'!E181</f>
        <v>NA</v>
      </c>
      <c r="F179" s="79"/>
      <c r="G179" s="48" t="s">
        <v>1357</v>
      </c>
      <c r="H179" s="120" t="str">
        <f>'Short-term Worker Summary'!H181</f>
        <v>In</v>
      </c>
      <c r="I179" s="120" t="str">
        <f>'Short-term Worker Summary'!I181</f>
        <v>Or De</v>
      </c>
      <c r="J179" s="10"/>
      <c r="K179" s="11"/>
      <c r="L179" s="128">
        <f>G178</f>
        <v>0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>
        <f>G178</f>
        <v>0</v>
      </c>
      <c r="X179" s="9"/>
      <c r="Y179" s="9"/>
      <c r="Z179" s="53" t="s">
        <v>1357</v>
      </c>
      <c r="AA179" s="224" t="str">
        <f>'Short-term Worker Summary'!K181</f>
        <v>NA</v>
      </c>
      <c r="AB179" s="233"/>
      <c r="AC179" s="233"/>
    </row>
    <row r="180" spans="1:29" ht="13.5" thickBot="1" x14ac:dyDescent="0.25">
      <c r="A180" s="304">
        <f>'Short-term Worker Summary'!A182</f>
        <v>0</v>
      </c>
      <c r="B180" s="22" t="str">
        <f>'Short-term Worker Summary'!B182</f>
        <v>2,4,6 - TNT</v>
      </c>
      <c r="C180" s="22" t="str">
        <f>'Short-term Worker Summary'!C182</f>
        <v>118-96-7</v>
      </c>
      <c r="D180" s="107"/>
      <c r="E180" s="223">
        <f>'Short-term Worker Summary'!E182</f>
        <v>63</v>
      </c>
      <c r="F180" s="635"/>
      <c r="G180" s="48">
        <f>(F180/E180)*'Short-term Worker Summary'!F182</f>
        <v>0</v>
      </c>
      <c r="H180" s="120" t="str">
        <f>'Short-term Worker Summary'!H182</f>
        <v>In</v>
      </c>
      <c r="I180" s="120" t="str">
        <f>'Short-term Worker Summary'!I182</f>
        <v>Or</v>
      </c>
      <c r="J180" s="10"/>
      <c r="K180" s="11"/>
      <c r="L180" s="11"/>
      <c r="M180" s="9"/>
      <c r="N180" s="9"/>
      <c r="O180" s="9"/>
      <c r="P180" s="9"/>
      <c r="Q180" s="9" t="str">
        <f>G179</f>
        <v>NA</v>
      </c>
      <c r="R180" s="9"/>
      <c r="S180" s="9"/>
      <c r="T180" s="9"/>
      <c r="U180" s="9"/>
      <c r="V180" s="9"/>
      <c r="W180" s="9"/>
      <c r="X180" s="9"/>
      <c r="Y180" s="9"/>
      <c r="Z180" s="53">
        <f>(F180/E180)*'Short-term Worker Summary'!L182</f>
        <v>0</v>
      </c>
      <c r="AA180" s="224" t="str">
        <f>'Short-term Worker Summary'!K182</f>
        <v>C</v>
      </c>
      <c r="AB180" s="224" t="str">
        <f>'Short-term Worker Summary'!N182</f>
        <v>In</v>
      </c>
      <c r="AC180" s="224" t="str">
        <f>'Short-term Worker Summary'!O182</f>
        <v>Or</v>
      </c>
    </row>
    <row r="181" spans="1:29" ht="13.5" thickBot="1" x14ac:dyDescent="0.25">
      <c r="A181" s="632"/>
      <c r="B181" s="632"/>
      <c r="C181" s="632"/>
      <c r="D181" s="16"/>
      <c r="E181" s="2"/>
      <c r="F181" s="2"/>
      <c r="G181" s="633"/>
      <c r="H181" s="633"/>
      <c r="I181" s="634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54"/>
      <c r="AA181" s="132"/>
      <c r="AB181" s="132"/>
      <c r="AC181" s="132"/>
    </row>
    <row r="182" spans="1:29" x14ac:dyDescent="0.2">
      <c r="E182" s="636" t="s">
        <v>396</v>
      </c>
      <c r="F182"/>
      <c r="G182" s="191"/>
      <c r="H182" s="191"/>
      <c r="I182" s="192"/>
      <c r="J182" s="48">
        <f t="shared" ref="J182:Z182" si="1">SUM(J13:J180)</f>
        <v>0</v>
      </c>
      <c r="K182" s="48">
        <f t="shared" si="1"/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 t="shared" si="1"/>
        <v>0</v>
      </c>
      <c r="V182" s="48">
        <f t="shared" si="1"/>
        <v>0</v>
      </c>
      <c r="W182" s="48">
        <f t="shared" si="1"/>
        <v>0</v>
      </c>
      <c r="X182" s="48">
        <f t="shared" si="1"/>
        <v>0</v>
      </c>
      <c r="Y182" s="48">
        <f t="shared" si="1"/>
        <v>0</v>
      </c>
      <c r="Z182" s="53">
        <f t="shared" si="1"/>
        <v>0</v>
      </c>
    </row>
    <row r="183" spans="1:29" ht="35.25" customHeight="1" x14ac:dyDescent="0.2">
      <c r="A183" s="270"/>
      <c r="B183" s="22"/>
      <c r="E183" s="50"/>
      <c r="F183" s="117"/>
      <c r="G183" s="47"/>
      <c r="H183" s="47"/>
      <c r="I183" s="134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118"/>
    </row>
    <row r="184" spans="1:29" x14ac:dyDescent="0.2">
      <c r="A184" s="279"/>
      <c r="B184" s="22" t="str">
        <f>'Residential Risk Estimation'!B184</f>
        <v>"y"  indicates that contaminant is considered volative.</v>
      </c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118"/>
    </row>
    <row r="185" spans="1:29" x14ac:dyDescent="0.2">
      <c r="A185" s="311" t="s">
        <v>1288</v>
      </c>
      <c r="B185" s="22" t="s">
        <v>1053</v>
      </c>
      <c r="C185" s="104"/>
      <c r="D185" s="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118"/>
    </row>
    <row r="186" spans="1:29" x14ac:dyDescent="0.2">
      <c r="A186" s="22"/>
      <c r="B186" s="22" t="s">
        <v>1054</v>
      </c>
      <c r="C186" s="104"/>
      <c r="D186" s="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9" x14ac:dyDescent="0.2">
      <c r="A187" s="311" t="s">
        <v>1289</v>
      </c>
      <c r="B187" s="22" t="s">
        <v>1290</v>
      </c>
      <c r="C187" s="312"/>
      <c r="D187" s="126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9" x14ac:dyDescent="0.2">
      <c r="B188" s="22" t="s">
        <v>1055</v>
      </c>
      <c r="C188" s="312"/>
      <c r="D188" s="126"/>
    </row>
    <row r="189" spans="1:29" x14ac:dyDescent="0.2">
      <c r="A189" s="22"/>
      <c r="B189" s="22" t="s">
        <v>1056</v>
      </c>
      <c r="C189" s="312"/>
      <c r="D189" s="126"/>
    </row>
    <row r="190" spans="1:29" x14ac:dyDescent="0.2">
      <c r="A190" s="311" t="s">
        <v>1293</v>
      </c>
      <c r="B190" s="294" t="s">
        <v>596</v>
      </c>
      <c r="C190" s="22"/>
      <c r="D190" s="120"/>
    </row>
    <row r="191" spans="1:29" x14ac:dyDescent="0.2">
      <c r="A191" s="22"/>
      <c r="B191" s="70" t="s">
        <v>1294</v>
      </c>
      <c r="C191" s="22"/>
      <c r="D191" s="120"/>
    </row>
    <row r="192" spans="1:29" x14ac:dyDescent="0.2">
      <c r="A192" s="22"/>
      <c r="B192" s="70" t="s">
        <v>1295</v>
      </c>
      <c r="C192" s="22"/>
      <c r="D192" s="120"/>
    </row>
    <row r="193" spans="2:4" x14ac:dyDescent="0.2">
      <c r="B193" s="70" t="s">
        <v>1296</v>
      </c>
      <c r="D193" s="120"/>
    </row>
    <row r="194" spans="2:4" x14ac:dyDescent="0.2">
      <c r="B194" s="70" t="s">
        <v>597</v>
      </c>
      <c r="D194" s="120"/>
    </row>
    <row r="195" spans="2:4" x14ac:dyDescent="0.2">
      <c r="B195" s="22" t="s">
        <v>1297</v>
      </c>
      <c r="D195" s="120"/>
    </row>
    <row r="196" spans="2:4" x14ac:dyDescent="0.2">
      <c r="B196" s="294" t="s">
        <v>598</v>
      </c>
    </row>
    <row r="197" spans="2:4" x14ac:dyDescent="0.2">
      <c r="B197" s="70" t="s">
        <v>599</v>
      </c>
    </row>
    <row r="198" spans="2:4" x14ac:dyDescent="0.2">
      <c r="B198" s="70" t="s">
        <v>600</v>
      </c>
    </row>
    <row r="199" spans="2:4" x14ac:dyDescent="0.2">
      <c r="B199" s="70" t="s">
        <v>601</v>
      </c>
    </row>
    <row r="200" spans="2:4" x14ac:dyDescent="0.2">
      <c r="B200" s="70" t="s">
        <v>602</v>
      </c>
    </row>
    <row r="201" spans="2:4" x14ac:dyDescent="0.2">
      <c r="B201" s="22" t="s">
        <v>603</v>
      </c>
    </row>
    <row r="202" spans="2:4" x14ac:dyDescent="0.2">
      <c r="B202" s="22"/>
    </row>
  </sheetData>
  <phoneticPr fontId="5" type="noConversion"/>
  <printOptions gridLines="1" gridLinesSet="0"/>
  <pageMargins left="0.5" right="0.5" top="0.75" bottom="0.75" header="0.5" footer="0.5"/>
  <pageSetup scale="54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B30" sqref="B30"/>
    </sheetView>
  </sheetViews>
  <sheetFormatPr defaultRowHeight="12.75" x14ac:dyDescent="0.2"/>
  <cols>
    <col min="1" max="1" width="28.28515625" customWidth="1"/>
    <col min="4" max="4" width="9.28515625" bestFit="1" customWidth="1"/>
  </cols>
  <sheetData>
    <row r="1" spans="1:6" x14ac:dyDescent="0.2">
      <c r="A1" s="85" t="s">
        <v>817</v>
      </c>
      <c r="B1" s="100"/>
      <c r="C1" s="100"/>
      <c r="D1" s="100"/>
    </row>
    <row r="2" spans="1:6" x14ac:dyDescent="0.2">
      <c r="B2" s="100"/>
      <c r="C2" s="100"/>
      <c r="D2" s="100"/>
    </row>
    <row r="3" spans="1:6" ht="13.5" thickBot="1" x14ac:dyDescent="0.25">
      <c r="B3" s="100"/>
      <c r="C3" s="93"/>
      <c r="D3" s="93"/>
      <c r="E3" s="93"/>
      <c r="F3" s="93"/>
    </row>
    <row r="4" spans="1:6" x14ac:dyDescent="0.2">
      <c r="A4" s="94"/>
      <c r="B4" s="101"/>
      <c r="C4" s="240" t="s">
        <v>465</v>
      </c>
      <c r="D4" s="95"/>
      <c r="E4" s="241" t="s">
        <v>297</v>
      </c>
      <c r="F4" s="96" t="s">
        <v>299</v>
      </c>
    </row>
    <row r="5" spans="1:6" x14ac:dyDescent="0.2">
      <c r="A5" s="95" t="s">
        <v>1341</v>
      </c>
      <c r="B5" s="95" t="s">
        <v>1299</v>
      </c>
      <c r="C5" s="95" t="s">
        <v>466</v>
      </c>
      <c r="D5" s="72" t="s">
        <v>298</v>
      </c>
      <c r="E5" s="242" t="s">
        <v>467</v>
      </c>
      <c r="F5" s="96" t="s">
        <v>302</v>
      </c>
    </row>
    <row r="6" spans="1:6" x14ac:dyDescent="0.2">
      <c r="A6" s="95"/>
      <c r="B6" s="95"/>
      <c r="C6" s="95" t="s">
        <v>468</v>
      </c>
      <c r="D6" s="95" t="s">
        <v>301</v>
      </c>
      <c r="E6" s="242" t="s">
        <v>469</v>
      </c>
      <c r="F6" s="96"/>
    </row>
    <row r="7" spans="1:6" ht="15.75" thickBot="1" x14ac:dyDescent="0.25">
      <c r="A7" s="2"/>
      <c r="B7" s="3"/>
      <c r="C7" s="3" t="s">
        <v>526</v>
      </c>
      <c r="D7" s="3" t="s">
        <v>304</v>
      </c>
      <c r="E7" s="243" t="s">
        <v>300</v>
      </c>
      <c r="F7" s="97"/>
    </row>
    <row r="8" spans="1:6" x14ac:dyDescent="0.2">
      <c r="A8" s="4"/>
      <c r="B8" s="95"/>
      <c r="C8" s="95"/>
      <c r="E8" s="244"/>
      <c r="F8" s="96"/>
    </row>
    <row r="9" spans="1:6" x14ac:dyDescent="0.2">
      <c r="B9" s="95"/>
      <c r="C9" s="95"/>
      <c r="E9" s="244"/>
      <c r="F9" s="96"/>
    </row>
    <row r="10" spans="1:6" x14ac:dyDescent="0.2">
      <c r="A10" s="1" t="s">
        <v>470</v>
      </c>
      <c r="B10" s="95" t="s">
        <v>471</v>
      </c>
      <c r="C10" s="95"/>
      <c r="D10" s="95">
        <v>0.1</v>
      </c>
      <c r="E10" s="245"/>
      <c r="F10" s="6">
        <f t="shared" ref="F10:F15" si="0">E10*D10</f>
        <v>0</v>
      </c>
    </row>
    <row r="11" spans="1:6" x14ac:dyDescent="0.2">
      <c r="A11" s="1" t="s">
        <v>472</v>
      </c>
      <c r="B11" s="95" t="s">
        <v>473</v>
      </c>
      <c r="C11" s="95"/>
      <c r="D11" s="95">
        <v>0.1</v>
      </c>
      <c r="E11" s="245"/>
      <c r="F11" s="6">
        <f t="shared" si="0"/>
        <v>0</v>
      </c>
    </row>
    <row r="12" spans="1:6" s="55" customFormat="1" x14ac:dyDescent="0.2">
      <c r="A12" s="62" t="s">
        <v>474</v>
      </c>
      <c r="B12" s="72" t="s">
        <v>475</v>
      </c>
      <c r="C12" s="72"/>
      <c r="D12" s="72">
        <v>0.1</v>
      </c>
      <c r="E12" s="246"/>
      <c r="F12" s="247">
        <f t="shared" si="0"/>
        <v>0</v>
      </c>
    </row>
    <row r="13" spans="1:6" s="55" customFormat="1" x14ac:dyDescent="0.2">
      <c r="A13" s="62" t="s">
        <v>476</v>
      </c>
      <c r="B13" s="72" t="s">
        <v>477</v>
      </c>
      <c r="C13" s="72"/>
      <c r="D13" s="72">
        <v>0.1</v>
      </c>
      <c r="E13" s="246"/>
      <c r="F13" s="247">
        <f t="shared" si="0"/>
        <v>0</v>
      </c>
    </row>
    <row r="14" spans="1:6" s="25" customFormat="1" x14ac:dyDescent="0.2">
      <c r="A14" s="248" t="s">
        <v>478</v>
      </c>
      <c r="B14" s="249" t="s">
        <v>479</v>
      </c>
      <c r="C14" s="249">
        <v>7.3</v>
      </c>
      <c r="D14" s="249">
        <v>1</v>
      </c>
      <c r="E14" s="250"/>
      <c r="F14" s="251">
        <f t="shared" si="0"/>
        <v>0</v>
      </c>
    </row>
    <row r="15" spans="1:6" x14ac:dyDescent="0.2">
      <c r="A15" s="1" t="s">
        <v>305</v>
      </c>
      <c r="B15" s="95" t="s">
        <v>480</v>
      </c>
      <c r="C15" s="95"/>
      <c r="D15" s="95">
        <v>0.01</v>
      </c>
      <c r="E15" s="245"/>
      <c r="F15" s="6">
        <f t="shared" si="0"/>
        <v>0</v>
      </c>
    </row>
    <row r="16" spans="1:6" s="55" customFormat="1" x14ac:dyDescent="0.2">
      <c r="A16" s="62" t="s">
        <v>481</v>
      </c>
      <c r="B16" s="72" t="s">
        <v>482</v>
      </c>
      <c r="C16" s="72"/>
      <c r="D16" s="72">
        <v>0.1</v>
      </c>
      <c r="E16" s="246"/>
      <c r="F16" s="247">
        <f t="shared" ref="F16:F34" si="1">E16*D16</f>
        <v>0</v>
      </c>
    </row>
    <row r="17" spans="1:6" s="55" customFormat="1" x14ac:dyDescent="0.2">
      <c r="A17" s="62" t="s">
        <v>483</v>
      </c>
      <c r="B17" s="72" t="s">
        <v>484</v>
      </c>
      <c r="C17" s="72"/>
      <c r="D17" s="72">
        <v>0.1</v>
      </c>
      <c r="E17" s="246"/>
      <c r="F17" s="247">
        <f t="shared" si="1"/>
        <v>0</v>
      </c>
    </row>
    <row r="18" spans="1:6" s="25" customFormat="1" x14ac:dyDescent="0.2">
      <c r="A18" s="248" t="s">
        <v>485</v>
      </c>
      <c r="B18" s="249" t="s">
        <v>486</v>
      </c>
      <c r="C18" s="249">
        <v>4.0999999999999996</v>
      </c>
      <c r="D18" s="252">
        <f>C18/$C$14</f>
        <v>0.56164383561643827</v>
      </c>
      <c r="E18" s="250"/>
      <c r="F18" s="251">
        <f>E18*D18</f>
        <v>0</v>
      </c>
    </row>
    <row r="19" spans="1:6" s="55" customFormat="1" x14ac:dyDescent="0.2">
      <c r="A19" s="62" t="s">
        <v>487</v>
      </c>
      <c r="B19" s="72" t="s">
        <v>488</v>
      </c>
      <c r="C19" s="72"/>
      <c r="D19" s="72">
        <v>1</v>
      </c>
      <c r="E19" s="246"/>
      <c r="F19" s="247">
        <f t="shared" si="1"/>
        <v>0</v>
      </c>
    </row>
    <row r="20" spans="1:6" s="55" customFormat="1" x14ac:dyDescent="0.2">
      <c r="A20" s="62" t="s">
        <v>489</v>
      </c>
      <c r="B20" s="72" t="s">
        <v>490</v>
      </c>
      <c r="C20" s="72"/>
      <c r="D20" s="72">
        <v>1</v>
      </c>
      <c r="E20" s="246"/>
      <c r="F20" s="247">
        <f t="shared" si="1"/>
        <v>0</v>
      </c>
    </row>
    <row r="21" spans="1:6" s="55" customFormat="1" x14ac:dyDescent="0.2">
      <c r="A21" s="62" t="s">
        <v>491</v>
      </c>
      <c r="B21" s="72" t="s">
        <v>492</v>
      </c>
      <c r="C21" s="72"/>
      <c r="D21" s="72">
        <v>10</v>
      </c>
      <c r="E21" s="246"/>
      <c r="F21" s="247">
        <f t="shared" si="1"/>
        <v>0</v>
      </c>
    </row>
    <row r="22" spans="1:6" s="55" customFormat="1" x14ac:dyDescent="0.2">
      <c r="A22" s="62" t="s">
        <v>493</v>
      </c>
      <c r="B22" s="72" t="s">
        <v>494</v>
      </c>
      <c r="C22" s="72"/>
      <c r="D22" s="72">
        <v>10</v>
      </c>
      <c r="E22" s="246"/>
      <c r="F22" s="247">
        <f t="shared" si="1"/>
        <v>0</v>
      </c>
    </row>
    <row r="23" spans="1:6" s="55" customFormat="1" x14ac:dyDescent="0.2">
      <c r="A23" s="62" t="s">
        <v>495</v>
      </c>
      <c r="B23" s="72" t="s">
        <v>496</v>
      </c>
      <c r="C23" s="72"/>
      <c r="D23" s="72">
        <v>10</v>
      </c>
      <c r="E23" s="246"/>
      <c r="F23" s="247">
        <f t="shared" si="1"/>
        <v>0</v>
      </c>
    </row>
    <row r="24" spans="1:6" s="25" customFormat="1" x14ac:dyDescent="0.2">
      <c r="A24" s="248" t="s">
        <v>497</v>
      </c>
      <c r="B24" s="249" t="s">
        <v>498</v>
      </c>
      <c r="C24" s="249">
        <v>250</v>
      </c>
      <c r="D24" s="253">
        <f>C24/$C$14</f>
        <v>34.246575342465754</v>
      </c>
      <c r="E24" s="250"/>
      <c r="F24" s="251">
        <f t="shared" si="1"/>
        <v>0</v>
      </c>
    </row>
    <row r="25" spans="1:6" s="55" customFormat="1" x14ac:dyDescent="0.2">
      <c r="A25" s="62" t="s">
        <v>499</v>
      </c>
      <c r="B25" s="72" t="s">
        <v>500</v>
      </c>
      <c r="C25" s="72"/>
      <c r="D25" s="72">
        <v>10</v>
      </c>
      <c r="E25" s="246"/>
      <c r="F25" s="247">
        <f t="shared" si="1"/>
        <v>0</v>
      </c>
    </row>
    <row r="26" spans="1:6" s="55" customFormat="1" x14ac:dyDescent="0.2">
      <c r="A26" s="62" t="s">
        <v>501</v>
      </c>
      <c r="B26" s="72" t="s">
        <v>502</v>
      </c>
      <c r="C26" s="72"/>
      <c r="D26" s="72">
        <v>1</v>
      </c>
      <c r="E26" s="246"/>
      <c r="F26" s="247">
        <f t="shared" si="1"/>
        <v>0</v>
      </c>
    </row>
    <row r="27" spans="1:6" x14ac:dyDescent="0.2">
      <c r="A27" s="1" t="s">
        <v>503</v>
      </c>
      <c r="B27" s="95" t="s">
        <v>504</v>
      </c>
      <c r="C27" s="95"/>
      <c r="D27" s="98">
        <v>0.1</v>
      </c>
      <c r="E27" s="245"/>
      <c r="F27" s="6">
        <f>E27*D27</f>
        <v>0</v>
      </c>
    </row>
    <row r="28" spans="1:6" s="25" customFormat="1" x14ac:dyDescent="0.2">
      <c r="A28" s="248" t="s">
        <v>505</v>
      </c>
      <c r="B28" s="249" t="s">
        <v>506</v>
      </c>
      <c r="C28" s="249">
        <v>22</v>
      </c>
      <c r="D28" s="253">
        <f>C28/$C$14</f>
        <v>3.0136986301369864</v>
      </c>
      <c r="E28" s="250"/>
      <c r="F28" s="251">
        <f t="shared" si="1"/>
        <v>0</v>
      </c>
    </row>
    <row r="29" spans="1:6" s="55" customFormat="1" x14ac:dyDescent="0.2">
      <c r="A29" s="62" t="s">
        <v>507</v>
      </c>
      <c r="B29" s="72" t="s">
        <v>1405</v>
      </c>
      <c r="C29" s="72"/>
      <c r="D29" s="68">
        <v>1</v>
      </c>
      <c r="E29" s="246"/>
      <c r="F29" s="247">
        <f t="shared" si="1"/>
        <v>0</v>
      </c>
    </row>
    <row r="30" spans="1:6" s="25" customFormat="1" x14ac:dyDescent="0.2">
      <c r="A30" s="248" t="s">
        <v>508</v>
      </c>
      <c r="B30" s="249" t="s">
        <v>509</v>
      </c>
      <c r="C30" s="249">
        <v>0.13</v>
      </c>
      <c r="D30" s="252">
        <f>C30/$C$14</f>
        <v>1.7808219178082191E-2</v>
      </c>
      <c r="E30" s="250"/>
      <c r="F30" s="251">
        <f t="shared" si="1"/>
        <v>0</v>
      </c>
    </row>
    <row r="31" spans="1:6" s="55" customFormat="1" x14ac:dyDescent="0.2">
      <c r="A31" s="62" t="s">
        <v>510</v>
      </c>
      <c r="B31" s="72" t="s">
        <v>511</v>
      </c>
      <c r="C31" s="72"/>
      <c r="D31" s="68">
        <v>0.1</v>
      </c>
      <c r="E31" s="246"/>
      <c r="F31" s="247">
        <f t="shared" si="1"/>
        <v>0</v>
      </c>
    </row>
    <row r="32" spans="1:6" s="55" customFormat="1" x14ac:dyDescent="0.2">
      <c r="A32" s="62" t="s">
        <v>512</v>
      </c>
      <c r="B32" s="72" t="s">
        <v>513</v>
      </c>
      <c r="C32" s="72"/>
      <c r="D32" s="68">
        <v>0.1</v>
      </c>
      <c r="E32" s="246"/>
      <c r="F32" s="247">
        <f t="shared" si="1"/>
        <v>0</v>
      </c>
    </row>
    <row r="33" spans="1:6" s="55" customFormat="1" x14ac:dyDescent="0.2">
      <c r="A33" s="62" t="s">
        <v>514</v>
      </c>
      <c r="B33" s="254" t="s">
        <v>515</v>
      </c>
      <c r="C33" s="254"/>
      <c r="D33" s="68">
        <v>10</v>
      </c>
      <c r="E33" s="246"/>
      <c r="F33" s="247">
        <f t="shared" si="1"/>
        <v>0</v>
      </c>
    </row>
    <row r="34" spans="1:6" s="55" customFormat="1" x14ac:dyDescent="0.2">
      <c r="A34" s="62" t="s">
        <v>516</v>
      </c>
      <c r="B34" s="72" t="s">
        <v>517</v>
      </c>
      <c r="C34" s="72"/>
      <c r="D34" s="68">
        <v>0.01</v>
      </c>
      <c r="E34" s="246"/>
      <c r="F34" s="247">
        <f t="shared" si="1"/>
        <v>0</v>
      </c>
    </row>
    <row r="35" spans="1:6" ht="13.5" thickBot="1" x14ac:dyDescent="0.25">
      <c r="A35" s="5"/>
      <c r="B35" s="3"/>
      <c r="C35" s="3"/>
      <c r="D35" s="99"/>
      <c r="E35" s="255"/>
      <c r="F35" s="99"/>
    </row>
    <row r="36" spans="1:6" x14ac:dyDescent="0.2">
      <c r="B36" s="100"/>
      <c r="C36" s="100"/>
      <c r="D36" s="130" t="s">
        <v>306</v>
      </c>
      <c r="F36" s="256">
        <f>SUM(F10:F34)</f>
        <v>0</v>
      </c>
    </row>
    <row r="37" spans="1:6" x14ac:dyDescent="0.2">
      <c r="B37" s="100"/>
      <c r="C37" s="100"/>
      <c r="D37" s="7" t="s">
        <v>307</v>
      </c>
      <c r="F37" s="7"/>
    </row>
    <row r="38" spans="1:6" x14ac:dyDescent="0.2">
      <c r="B38" s="100"/>
      <c r="C38" s="100"/>
      <c r="D38" s="7" t="s">
        <v>518</v>
      </c>
      <c r="F38" s="7"/>
    </row>
    <row r="39" spans="1:6" x14ac:dyDescent="0.2">
      <c r="B39" s="100"/>
      <c r="C39" s="100"/>
      <c r="D39" s="7"/>
      <c r="F39" s="7"/>
    </row>
    <row r="40" spans="1:6" x14ac:dyDescent="0.2">
      <c r="A40" t="s">
        <v>519</v>
      </c>
      <c r="B40" s="100"/>
      <c r="C40" s="100"/>
      <c r="D40" s="7"/>
      <c r="F40" s="7"/>
    </row>
    <row r="41" spans="1:6" x14ac:dyDescent="0.2">
      <c r="A41" t="s">
        <v>520</v>
      </c>
      <c r="B41" s="100"/>
      <c r="C41" s="100"/>
      <c r="D41" s="7"/>
      <c r="F41" s="7"/>
    </row>
    <row r="42" spans="1:6" x14ac:dyDescent="0.2">
      <c r="A42" t="s">
        <v>521</v>
      </c>
      <c r="B42" s="100"/>
      <c r="C42" s="100"/>
      <c r="D42" s="7"/>
      <c r="F42" s="7"/>
    </row>
    <row r="44" spans="1:6" x14ac:dyDescent="0.2">
      <c r="A44" t="s">
        <v>522</v>
      </c>
    </row>
    <row r="45" spans="1:6" x14ac:dyDescent="0.2">
      <c r="A45" s="55" t="s">
        <v>523</v>
      </c>
    </row>
    <row r="46" spans="1:6" x14ac:dyDescent="0.2">
      <c r="A46" s="55" t="s">
        <v>524</v>
      </c>
    </row>
    <row r="47" spans="1:6" x14ac:dyDescent="0.2">
      <c r="A47" s="55" t="s">
        <v>525</v>
      </c>
    </row>
  </sheetData>
  <phoneticPr fontId="5" type="noConversion"/>
  <printOptions gridLines="1" gridLinesSet="0"/>
  <pageMargins left="0.75" right="0.75" top="1" bottom="0.75" header="0.5" footer="0.5"/>
  <pageSetup orientation="portrait" horizontalDpi="4294967292" r:id="rId1"/>
  <headerFooter alignWithMargins="0">
    <oddHeader>&amp;LRisk-Based Site Evaluation Guidance for the Soil - Human Health Pathway  &amp;F</oddHeader>
    <oddFooter>&amp;R&amp;A 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/>
  </sheetViews>
  <sheetFormatPr defaultRowHeight="12.75" x14ac:dyDescent="0.2"/>
  <cols>
    <col min="1" max="1" width="22.7109375" customWidth="1"/>
    <col min="2" max="2" width="10.7109375" customWidth="1"/>
    <col min="3" max="3" width="2.7109375" customWidth="1"/>
    <col min="4" max="4" width="10.7109375" customWidth="1"/>
    <col min="5" max="5" width="2.7109375" customWidth="1"/>
    <col min="6" max="6" width="9.85546875" style="100" customWidth="1"/>
  </cols>
  <sheetData>
    <row r="1" spans="1:7" x14ac:dyDescent="0.2">
      <c r="A1" s="28" t="s">
        <v>818</v>
      </c>
      <c r="E1" s="100"/>
    </row>
    <row r="2" spans="1:7" x14ac:dyDescent="0.2">
      <c r="A2" s="1"/>
      <c r="B2" s="1"/>
      <c r="C2" s="1"/>
      <c r="D2" s="95"/>
      <c r="E2" s="1"/>
      <c r="F2" s="95"/>
    </row>
    <row r="3" spans="1:7" x14ac:dyDescent="0.2">
      <c r="A3" s="1"/>
      <c r="B3" s="1"/>
      <c r="C3" s="1"/>
      <c r="D3" s="576" t="s">
        <v>997</v>
      </c>
      <c r="E3" s="1"/>
      <c r="F3" s="577" t="s">
        <v>308</v>
      </c>
    </row>
    <row r="4" spans="1:7" x14ac:dyDescent="0.2">
      <c r="A4" s="4"/>
      <c r="B4" s="249" t="s">
        <v>309</v>
      </c>
      <c r="C4" s="1"/>
      <c r="D4" s="578" t="s">
        <v>303</v>
      </c>
      <c r="E4" s="1"/>
      <c r="F4" s="579" t="s">
        <v>302</v>
      </c>
      <c r="G4" s="229"/>
    </row>
    <row r="5" spans="1:7" ht="13.5" thickBot="1" x14ac:dyDescent="0.25">
      <c r="A5" s="583" t="s">
        <v>310</v>
      </c>
      <c r="B5" s="582" t="s">
        <v>311</v>
      </c>
      <c r="C5" s="581"/>
      <c r="D5" s="580" t="s">
        <v>300</v>
      </c>
      <c r="E5" s="581"/>
      <c r="F5" s="582" t="s">
        <v>300</v>
      </c>
      <c r="G5" s="16"/>
    </row>
    <row r="6" spans="1:7" x14ac:dyDescent="0.2">
      <c r="A6" s="584" t="s">
        <v>312</v>
      </c>
      <c r="B6" s="1"/>
      <c r="C6" s="1"/>
      <c r="D6" s="585"/>
      <c r="E6" s="1"/>
      <c r="F6" s="95"/>
    </row>
    <row r="7" spans="1:7" x14ac:dyDescent="0.2">
      <c r="A7" s="62" t="s">
        <v>313</v>
      </c>
      <c r="B7" s="62">
        <v>1</v>
      </c>
      <c r="C7" s="62"/>
      <c r="D7" s="586"/>
      <c r="E7" s="72"/>
      <c r="F7" s="95">
        <f>B7*D7</f>
        <v>0</v>
      </c>
    </row>
    <row r="8" spans="1:7" x14ac:dyDescent="0.2">
      <c r="A8" s="62" t="s">
        <v>314</v>
      </c>
      <c r="B8" s="62">
        <v>0</v>
      </c>
      <c r="C8" s="62"/>
      <c r="D8" s="586"/>
      <c r="E8" s="72"/>
      <c r="F8" s="95">
        <f t="shared" ref="F8:F45" si="0">B8*D8</f>
        <v>0</v>
      </c>
    </row>
    <row r="9" spans="1:7" x14ac:dyDescent="0.2">
      <c r="A9" s="248" t="s">
        <v>315</v>
      </c>
      <c r="B9" s="248">
        <v>1</v>
      </c>
      <c r="C9" s="62"/>
      <c r="D9" s="586"/>
      <c r="E9" s="72"/>
      <c r="F9" s="95">
        <f t="shared" si="0"/>
        <v>0</v>
      </c>
    </row>
    <row r="10" spans="1:7" x14ac:dyDescent="0.2">
      <c r="A10" s="62" t="s">
        <v>316</v>
      </c>
      <c r="B10" s="62">
        <v>0</v>
      </c>
      <c r="C10" s="62"/>
      <c r="D10" s="586"/>
      <c r="E10" s="72"/>
      <c r="F10" s="95">
        <f t="shared" si="0"/>
        <v>0</v>
      </c>
    </row>
    <row r="11" spans="1:7" x14ac:dyDescent="0.2">
      <c r="A11" s="62" t="s">
        <v>317</v>
      </c>
      <c r="B11" s="62">
        <v>0.1</v>
      </c>
      <c r="C11" s="62"/>
      <c r="D11" s="586"/>
      <c r="E11" s="72"/>
      <c r="F11" s="95">
        <f t="shared" si="0"/>
        <v>0</v>
      </c>
    </row>
    <row r="12" spans="1:7" x14ac:dyDescent="0.2">
      <c r="A12" s="62" t="s">
        <v>318</v>
      </c>
      <c r="B12" s="62">
        <v>0.1</v>
      </c>
      <c r="C12" s="62"/>
      <c r="D12" s="586"/>
      <c r="E12" s="72"/>
      <c r="F12" s="95">
        <f t="shared" si="0"/>
        <v>0</v>
      </c>
    </row>
    <row r="13" spans="1:7" x14ac:dyDescent="0.2">
      <c r="A13" s="62" t="s">
        <v>319</v>
      </c>
      <c r="B13" s="62">
        <v>0.1</v>
      </c>
      <c r="C13" s="62"/>
      <c r="D13" s="586"/>
      <c r="E13" s="72"/>
      <c r="F13" s="95">
        <f t="shared" si="0"/>
        <v>0</v>
      </c>
    </row>
    <row r="14" spans="1:7" x14ac:dyDescent="0.2">
      <c r="A14" s="62" t="s">
        <v>320</v>
      </c>
      <c r="B14" s="62">
        <v>0</v>
      </c>
      <c r="C14" s="62"/>
      <c r="D14" s="586"/>
      <c r="E14" s="72"/>
      <c r="F14" s="95">
        <f t="shared" si="0"/>
        <v>0</v>
      </c>
    </row>
    <row r="15" spans="1:7" x14ac:dyDescent="0.2">
      <c r="A15" s="62" t="s">
        <v>321</v>
      </c>
      <c r="B15" s="62">
        <v>0.01</v>
      </c>
      <c r="C15" s="62"/>
      <c r="D15" s="586"/>
      <c r="E15" s="72"/>
      <c r="F15" s="95">
        <f t="shared" si="0"/>
        <v>0</v>
      </c>
    </row>
    <row r="16" spans="1:7" x14ac:dyDescent="0.2">
      <c r="A16" s="62" t="s">
        <v>322</v>
      </c>
      <c r="B16" s="62">
        <v>0</v>
      </c>
      <c r="C16" s="62"/>
      <c r="D16" s="586"/>
      <c r="E16" s="72"/>
      <c r="F16" s="95">
        <f t="shared" si="0"/>
        <v>0</v>
      </c>
    </row>
    <row r="17" spans="1:6" x14ac:dyDescent="0.2">
      <c r="A17" s="248" t="s">
        <v>323</v>
      </c>
      <c r="B17" s="248">
        <v>2.9999999999999997E-4</v>
      </c>
      <c r="C17" s="62"/>
      <c r="D17" s="586"/>
      <c r="E17" s="72"/>
      <c r="F17" s="95">
        <f t="shared" si="0"/>
        <v>0</v>
      </c>
    </row>
    <row r="18" spans="1:6" x14ac:dyDescent="0.2">
      <c r="A18" s="587" t="s">
        <v>324</v>
      </c>
      <c r="B18" s="62"/>
      <c r="C18" s="62"/>
      <c r="D18" s="586"/>
      <c r="E18" s="72"/>
      <c r="F18" s="95"/>
    </row>
    <row r="19" spans="1:6" x14ac:dyDescent="0.2">
      <c r="A19" s="62" t="s">
        <v>325</v>
      </c>
      <c r="B19" s="62">
        <v>0.1</v>
      </c>
      <c r="C19" s="62"/>
      <c r="D19" s="586"/>
      <c r="E19" s="72"/>
      <c r="F19" s="95">
        <f t="shared" si="0"/>
        <v>0</v>
      </c>
    </row>
    <row r="20" spans="1:6" x14ac:dyDescent="0.2">
      <c r="A20" s="62" t="s">
        <v>326</v>
      </c>
      <c r="B20" s="62">
        <v>0</v>
      </c>
      <c r="C20" s="62"/>
      <c r="D20" s="586"/>
      <c r="E20" s="72"/>
      <c r="F20" s="95">
        <f t="shared" si="0"/>
        <v>0</v>
      </c>
    </row>
    <row r="21" spans="1:6" x14ac:dyDescent="0.2">
      <c r="A21" s="62" t="s">
        <v>327</v>
      </c>
      <c r="B21" s="62">
        <v>0.03</v>
      </c>
      <c r="C21" s="62"/>
      <c r="D21" s="586"/>
      <c r="E21" s="72"/>
      <c r="F21" s="95">
        <f t="shared" si="0"/>
        <v>0</v>
      </c>
    </row>
    <row r="22" spans="1:6" x14ac:dyDescent="0.2">
      <c r="A22" s="62" t="s">
        <v>328</v>
      </c>
      <c r="B22" s="62">
        <v>0.3</v>
      </c>
      <c r="C22" s="62"/>
      <c r="D22" s="586"/>
      <c r="E22" s="72"/>
      <c r="F22" s="95">
        <f t="shared" si="0"/>
        <v>0</v>
      </c>
    </row>
    <row r="23" spans="1:6" x14ac:dyDescent="0.2">
      <c r="A23" s="62" t="s">
        <v>329</v>
      </c>
      <c r="B23" s="62">
        <v>0</v>
      </c>
      <c r="C23" s="62"/>
      <c r="D23" s="586"/>
      <c r="E23" s="72"/>
      <c r="F23" s="95">
        <f t="shared" si="0"/>
        <v>0</v>
      </c>
    </row>
    <row r="24" spans="1:6" x14ac:dyDescent="0.2">
      <c r="A24" s="62" t="s">
        <v>330</v>
      </c>
      <c r="B24" s="62">
        <v>0.1</v>
      </c>
      <c r="C24" s="62"/>
      <c r="D24" s="586"/>
      <c r="E24" s="72"/>
      <c r="F24" s="95">
        <f t="shared" si="0"/>
        <v>0</v>
      </c>
    </row>
    <row r="25" spans="1:6" x14ac:dyDescent="0.2">
      <c r="A25" s="62" t="s">
        <v>331</v>
      </c>
      <c r="B25" s="62">
        <v>0.1</v>
      </c>
      <c r="C25" s="62"/>
      <c r="D25" s="586"/>
      <c r="E25" s="72"/>
      <c r="F25" s="95">
        <f t="shared" si="0"/>
        <v>0</v>
      </c>
    </row>
    <row r="26" spans="1:6" x14ac:dyDescent="0.2">
      <c r="A26" s="62" t="s">
        <v>332</v>
      </c>
      <c r="B26" s="62">
        <v>0.1</v>
      </c>
      <c r="C26" s="62"/>
      <c r="D26" s="586"/>
      <c r="E26" s="72"/>
      <c r="F26" s="95">
        <f t="shared" si="0"/>
        <v>0</v>
      </c>
    </row>
    <row r="27" spans="1:6" x14ac:dyDescent="0.2">
      <c r="A27" s="62" t="s">
        <v>333</v>
      </c>
      <c r="B27" s="62">
        <v>0.1</v>
      </c>
      <c r="C27" s="62"/>
      <c r="D27" s="586"/>
      <c r="E27" s="72"/>
      <c r="F27" s="95">
        <f t="shared" si="0"/>
        <v>0</v>
      </c>
    </row>
    <row r="28" spans="1:6" x14ac:dyDescent="0.2">
      <c r="A28" s="62" t="s">
        <v>334</v>
      </c>
      <c r="B28" s="62">
        <v>0</v>
      </c>
      <c r="C28" s="62"/>
      <c r="D28" s="586"/>
      <c r="E28" s="72"/>
      <c r="F28" s="95">
        <f t="shared" si="0"/>
        <v>0</v>
      </c>
    </row>
    <row r="29" spans="1:6" x14ac:dyDescent="0.2">
      <c r="A29" s="62" t="s">
        <v>335</v>
      </c>
      <c r="B29" s="62">
        <v>0.01</v>
      </c>
      <c r="C29" s="62"/>
      <c r="D29" s="586"/>
      <c r="E29" s="72"/>
      <c r="F29" s="95">
        <f t="shared" si="0"/>
        <v>0</v>
      </c>
    </row>
    <row r="30" spans="1:6" x14ac:dyDescent="0.2">
      <c r="A30" s="62" t="s">
        <v>336</v>
      </c>
      <c r="B30" s="62">
        <v>0.01</v>
      </c>
      <c r="C30" s="62"/>
      <c r="D30" s="586"/>
      <c r="E30" s="72"/>
      <c r="F30" s="95">
        <f t="shared" si="0"/>
        <v>0</v>
      </c>
    </row>
    <row r="31" spans="1:6" x14ac:dyDescent="0.2">
      <c r="A31" s="62" t="s">
        <v>337</v>
      </c>
      <c r="B31" s="62">
        <v>0</v>
      </c>
      <c r="C31" s="62"/>
      <c r="D31" s="586"/>
      <c r="E31" s="72"/>
      <c r="F31" s="95">
        <f t="shared" si="0"/>
        <v>0</v>
      </c>
    </row>
    <row r="32" spans="1:6" x14ac:dyDescent="0.2">
      <c r="A32" s="248" t="s">
        <v>338</v>
      </c>
      <c r="B32" s="248">
        <v>2.9999999999999997E-4</v>
      </c>
      <c r="C32" s="62"/>
      <c r="D32" s="586"/>
      <c r="E32" s="72"/>
      <c r="F32" s="95">
        <f t="shared" si="0"/>
        <v>0</v>
      </c>
    </row>
    <row r="33" spans="1:7" x14ac:dyDescent="0.2">
      <c r="A33" s="587" t="s">
        <v>339</v>
      </c>
      <c r="B33" s="62"/>
      <c r="C33" s="62"/>
      <c r="D33" s="586"/>
      <c r="E33" s="72"/>
      <c r="F33" s="95"/>
    </row>
    <row r="34" spans="1:7" x14ac:dyDescent="0.2">
      <c r="A34" s="248" t="s">
        <v>340</v>
      </c>
      <c r="B34" s="248">
        <v>1E-4</v>
      </c>
      <c r="C34" s="62"/>
      <c r="D34" s="586"/>
      <c r="E34" s="72"/>
      <c r="F34" s="95">
        <f t="shared" si="0"/>
        <v>0</v>
      </c>
    </row>
    <row r="35" spans="1:7" x14ac:dyDescent="0.2">
      <c r="A35" s="588" t="s">
        <v>341</v>
      </c>
      <c r="B35" s="248">
        <v>2.9999999999999997E-4</v>
      </c>
      <c r="C35" s="62"/>
      <c r="D35" s="586"/>
      <c r="E35" s="72"/>
      <c r="F35" s="95">
        <f t="shared" si="0"/>
        <v>0</v>
      </c>
    </row>
    <row r="36" spans="1:7" x14ac:dyDescent="0.2">
      <c r="A36" s="62" t="s">
        <v>342</v>
      </c>
      <c r="B36" s="62">
        <v>3.0000000000000001E-5</v>
      </c>
      <c r="C36" s="62"/>
      <c r="D36" s="586"/>
      <c r="E36" s="72"/>
      <c r="F36" s="95">
        <f t="shared" si="0"/>
        <v>0</v>
      </c>
    </row>
    <row r="37" spans="1:7" x14ac:dyDescent="0.2">
      <c r="A37" s="62" t="s">
        <v>343</v>
      </c>
      <c r="B37" s="62">
        <v>3.0000000000000001E-5</v>
      </c>
      <c r="C37" s="62"/>
      <c r="D37" s="586"/>
      <c r="E37" s="72"/>
      <c r="F37" s="95">
        <f t="shared" si="0"/>
        <v>0</v>
      </c>
    </row>
    <row r="38" spans="1:7" x14ac:dyDescent="0.2">
      <c r="A38" s="62" t="s">
        <v>344</v>
      </c>
      <c r="B38" s="62">
        <v>3.0000000000000001E-5</v>
      </c>
      <c r="C38" s="62"/>
      <c r="D38" s="586"/>
      <c r="E38" s="72"/>
      <c r="F38" s="95">
        <f t="shared" si="0"/>
        <v>0</v>
      </c>
    </row>
    <row r="39" spans="1:7" x14ac:dyDescent="0.2">
      <c r="A39" s="62" t="s">
        <v>345</v>
      </c>
      <c r="B39" s="62">
        <v>3.0000000000000001E-5</v>
      </c>
      <c r="C39" s="62"/>
      <c r="D39" s="586"/>
      <c r="E39" s="72"/>
      <c r="F39" s="95">
        <f t="shared" si="0"/>
        <v>0</v>
      </c>
    </row>
    <row r="40" spans="1:7" x14ac:dyDescent="0.2">
      <c r="A40" s="62" t="s">
        <v>346</v>
      </c>
      <c r="B40" s="62">
        <v>0.1</v>
      </c>
      <c r="C40" s="62"/>
      <c r="D40" s="586"/>
      <c r="E40" s="72"/>
      <c r="F40" s="95">
        <f t="shared" si="0"/>
        <v>0</v>
      </c>
    </row>
    <row r="41" spans="1:7" x14ac:dyDescent="0.2">
      <c r="A41" s="62" t="s">
        <v>347</v>
      </c>
      <c r="B41" s="62">
        <v>3.0000000000000001E-5</v>
      </c>
      <c r="C41" s="62"/>
      <c r="D41" s="586"/>
      <c r="E41" s="72"/>
      <c r="F41" s="95">
        <f t="shared" si="0"/>
        <v>0</v>
      </c>
    </row>
    <row r="42" spans="1:7" x14ac:dyDescent="0.2">
      <c r="A42" s="62" t="s">
        <v>348</v>
      </c>
      <c r="B42" s="62">
        <v>3.0000000000000001E-5</v>
      </c>
      <c r="C42" s="62"/>
      <c r="D42" s="586"/>
      <c r="E42" s="72"/>
      <c r="F42" s="95">
        <f t="shared" si="0"/>
        <v>0</v>
      </c>
    </row>
    <row r="43" spans="1:7" x14ac:dyDescent="0.2">
      <c r="A43" s="62" t="s">
        <v>349</v>
      </c>
      <c r="B43" s="62">
        <v>3.0000000000000001E-5</v>
      </c>
      <c r="C43" s="62"/>
      <c r="D43" s="586"/>
      <c r="E43" s="72"/>
      <c r="F43" s="95">
        <f t="shared" si="0"/>
        <v>0</v>
      </c>
    </row>
    <row r="44" spans="1:7" x14ac:dyDescent="0.2">
      <c r="A44" s="62" t="s">
        <v>350</v>
      </c>
      <c r="B44" s="62">
        <v>0.03</v>
      </c>
      <c r="C44" s="62"/>
      <c r="D44" s="586"/>
      <c r="E44" s="72"/>
      <c r="F44" s="95">
        <f t="shared" si="0"/>
        <v>0</v>
      </c>
    </row>
    <row r="45" spans="1:7" x14ac:dyDescent="0.2">
      <c r="A45" s="62" t="s">
        <v>351</v>
      </c>
      <c r="B45" s="62">
        <v>3.0000000000000001E-5</v>
      </c>
      <c r="C45" s="1"/>
      <c r="D45" s="586"/>
      <c r="E45" s="72"/>
      <c r="F45" s="95">
        <f t="shared" si="0"/>
        <v>0</v>
      </c>
    </row>
    <row r="46" spans="1:7" ht="13.5" thickBot="1" x14ac:dyDescent="0.25">
      <c r="A46" s="5"/>
      <c r="B46" s="5"/>
      <c r="C46" s="5"/>
      <c r="D46" s="5"/>
      <c r="E46" s="3"/>
      <c r="F46" s="3"/>
    </row>
    <row r="47" spans="1:7" x14ac:dyDescent="0.2">
      <c r="A47" s="1"/>
      <c r="B47" s="589" t="s">
        <v>352</v>
      </c>
      <c r="C47" s="1"/>
      <c r="D47" s="1"/>
      <c r="E47" s="95"/>
      <c r="F47" s="95">
        <f>SUM(F7:F45)</f>
        <v>0</v>
      </c>
      <c r="G47" s="236"/>
    </row>
    <row r="48" spans="1:7" x14ac:dyDescent="0.2">
      <c r="A48" s="1"/>
      <c r="B48" s="62" t="s">
        <v>353</v>
      </c>
      <c r="C48" s="1"/>
      <c r="D48" s="1"/>
      <c r="E48" s="95"/>
      <c r="F48" s="95"/>
      <c r="G48" s="236"/>
    </row>
    <row r="49" spans="1:6" x14ac:dyDescent="0.2">
      <c r="A49" s="1"/>
      <c r="B49" s="62" t="s">
        <v>354</v>
      </c>
      <c r="C49" s="1"/>
      <c r="D49" s="95"/>
      <c r="E49" s="1"/>
      <c r="F49" s="95"/>
    </row>
    <row r="50" spans="1:6" x14ac:dyDescent="0.2">
      <c r="A50" s="1"/>
      <c r="B50" s="1"/>
      <c r="C50" s="1"/>
      <c r="D50" s="95"/>
      <c r="E50" s="1"/>
      <c r="F50" s="95"/>
    </row>
    <row r="51" spans="1:6" x14ac:dyDescent="0.2">
      <c r="A51" s="62" t="s">
        <v>819</v>
      </c>
      <c r="B51" s="1"/>
      <c r="C51" s="1"/>
      <c r="D51" s="95"/>
      <c r="E51" s="1"/>
      <c r="F51" s="95"/>
    </row>
    <row r="52" spans="1:6" x14ac:dyDescent="0.2">
      <c r="A52" s="62" t="s">
        <v>814</v>
      </c>
      <c r="B52" s="1"/>
      <c r="C52" s="1"/>
      <c r="D52" s="95"/>
      <c r="E52" s="1"/>
      <c r="F52" s="95"/>
    </row>
    <row r="53" spans="1:6" x14ac:dyDescent="0.2">
      <c r="A53" s="1"/>
      <c r="B53" s="1"/>
      <c r="C53" s="1"/>
      <c r="D53" s="95"/>
      <c r="E53" s="1"/>
      <c r="F53" s="95"/>
    </row>
    <row r="54" spans="1:6" x14ac:dyDescent="0.2">
      <c r="A54" s="1"/>
      <c r="B54" s="1"/>
      <c r="C54" s="1"/>
      <c r="D54" s="1"/>
      <c r="E54" s="1"/>
      <c r="F54" s="95"/>
    </row>
  </sheetData>
  <phoneticPr fontId="5" type="noConversion"/>
  <printOptions gridLines="1" gridLinesSet="0"/>
  <pageMargins left="0.75" right="0.75" top="1" bottom="0.75" header="0.5" footer="0.5"/>
  <pageSetup orientation="portrait" horizontalDpi="4294967292" r:id="rId1"/>
  <headerFooter alignWithMargins="0">
    <oddHeader>&amp;LRisk-Based Site Evaluation Guidance for the Soil - Human Health Pathway  &amp;F</oddHeader>
    <oddFooter>&amp;R&amp;"MS Sans Serif,Bold"&amp;8&amp;A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187"/>
  <sheetViews>
    <sheetView zoomScale="7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K3" sqref="K3"/>
    </sheetView>
  </sheetViews>
  <sheetFormatPr defaultRowHeight="10.5" x14ac:dyDescent="0.15"/>
  <cols>
    <col min="1" max="1" width="2.7109375" style="22" customWidth="1"/>
    <col min="2" max="3" width="16.7109375" style="22" customWidth="1"/>
    <col min="4" max="4" width="2.7109375" style="22" customWidth="1"/>
    <col min="5" max="5" width="9.140625" style="22"/>
    <col min="6" max="6" width="7.5703125" style="264" customWidth="1"/>
    <col min="7" max="7" width="35.7109375" style="308" customWidth="1"/>
    <col min="8" max="8" width="8.7109375" style="412" customWidth="1"/>
    <col min="9" max="9" width="15.7109375" style="413" customWidth="1"/>
    <col min="10" max="10" width="7.28515625" style="22" customWidth="1"/>
    <col min="11" max="11" width="23.5703125" style="308" customWidth="1"/>
    <col min="12" max="12" width="11.140625" style="415" customWidth="1"/>
    <col min="13" max="15" width="8.7109375" style="415" customWidth="1"/>
    <col min="16" max="16" width="27.42578125" style="308" customWidth="1"/>
    <col min="17" max="17" width="8.7109375" style="416" customWidth="1"/>
    <col min="18" max="18" width="25.7109375" style="308" customWidth="1"/>
    <col min="19" max="19" width="8.7109375" style="575" customWidth="1"/>
    <col min="20" max="20" width="10.7109375" style="417" customWidth="1"/>
    <col min="21" max="21" width="11.85546875" style="417" customWidth="1"/>
    <col min="22" max="23" width="10.7109375" style="417" customWidth="1"/>
    <col min="24" max="24" width="10.7109375" style="387" customWidth="1"/>
    <col min="25" max="25" width="20.7109375" style="326" customWidth="1"/>
    <col min="26" max="26" width="10.7109375" style="327" customWidth="1"/>
    <col min="27" max="27" width="45.7109375" style="326" customWidth="1"/>
    <col min="28" max="28" width="11.28515625" style="328" customWidth="1"/>
    <col min="29" max="29" width="45.7109375" style="326" customWidth="1"/>
    <col min="30" max="30" width="10.7109375" style="328" customWidth="1"/>
    <col min="31" max="31" width="45.7109375" style="326" customWidth="1"/>
    <col min="32" max="32" width="11.42578125" style="392" customWidth="1"/>
    <col min="33" max="33" width="45.7109375" style="308" customWidth="1"/>
    <col min="34" max="34" width="10.7109375" style="393" customWidth="1"/>
    <col min="35" max="35" width="45.7109375" style="308" customWidth="1"/>
    <col min="36" max="36" width="15.7109375" style="393" customWidth="1"/>
    <col min="37" max="37" width="45.7109375" style="308" customWidth="1"/>
    <col min="38" max="38" width="13.5703125" style="393" customWidth="1"/>
    <col min="39" max="39" width="45.7109375" style="308" customWidth="1"/>
    <col min="40" max="16384" width="9.140625" style="22"/>
  </cols>
  <sheetData>
    <row r="1" spans="1:195" ht="18" x14ac:dyDescent="0.25">
      <c r="A1" s="590" t="s">
        <v>1111</v>
      </c>
      <c r="H1" s="323"/>
      <c r="I1" s="323"/>
      <c r="Q1" s="322"/>
      <c r="S1" s="58"/>
      <c r="X1" s="325"/>
      <c r="AF1" s="325"/>
      <c r="AH1" s="325"/>
      <c r="AJ1" s="325"/>
      <c r="AL1" s="325"/>
    </row>
    <row r="2" spans="1:195" ht="12.75" x14ac:dyDescent="0.2">
      <c r="E2" s="263"/>
      <c r="F2" s="263"/>
      <c r="G2" s="322"/>
      <c r="H2" s="323"/>
      <c r="I2" s="323"/>
      <c r="J2" s="58"/>
      <c r="K2" s="322"/>
      <c r="L2" s="324"/>
      <c r="M2" s="324"/>
      <c r="N2" s="324"/>
      <c r="O2" s="324"/>
      <c r="P2" s="263"/>
      <c r="Q2" s="263"/>
      <c r="R2" s="322"/>
      <c r="S2" s="58"/>
      <c r="T2" s="325"/>
      <c r="U2" s="325"/>
      <c r="V2" s="325"/>
      <c r="W2" s="325"/>
      <c r="X2" s="325"/>
      <c r="AF2" s="325"/>
      <c r="AG2" s="322"/>
      <c r="AH2" s="325"/>
      <c r="AI2" s="322"/>
      <c r="AJ2" s="325"/>
      <c r="AK2" s="322"/>
      <c r="AL2" s="325"/>
      <c r="AM2" s="322"/>
      <c r="AN2" s="263"/>
      <c r="AO2" s="263"/>
      <c r="AP2" s="263"/>
      <c r="AQ2" s="263"/>
      <c r="AR2" s="263"/>
      <c r="AS2" s="263"/>
      <c r="AT2" s="263"/>
      <c r="AU2" s="263"/>
      <c r="AV2" s="263"/>
    </row>
    <row r="3" spans="1:195" ht="15.75" x14ac:dyDescent="0.25">
      <c r="B3" s="329" t="s">
        <v>1035</v>
      </c>
      <c r="E3" s="263"/>
      <c r="F3" s="263"/>
      <c r="G3" s="322"/>
      <c r="H3" s="323"/>
      <c r="I3" s="323"/>
      <c r="J3" s="58"/>
      <c r="K3" s="322"/>
      <c r="L3" s="324"/>
      <c r="M3" s="324"/>
      <c r="N3" s="324"/>
      <c r="O3" s="324"/>
      <c r="P3" s="263"/>
      <c r="Q3" s="263"/>
      <c r="R3" s="322"/>
      <c r="S3" s="58"/>
      <c r="T3" s="325"/>
      <c r="U3" s="325"/>
      <c r="V3" s="325"/>
      <c r="W3" s="325"/>
      <c r="X3" s="325"/>
      <c r="AF3" s="325"/>
      <c r="AG3" s="322"/>
      <c r="AH3" s="325"/>
      <c r="AI3" s="322"/>
      <c r="AJ3" s="325"/>
      <c r="AK3" s="322"/>
      <c r="AL3" s="325"/>
      <c r="AM3" s="322"/>
      <c r="AN3" s="263"/>
      <c r="AO3" s="263"/>
      <c r="AP3" s="263"/>
      <c r="AQ3" s="263"/>
      <c r="AR3" s="263"/>
      <c r="AS3" s="263"/>
      <c r="AT3" s="263"/>
      <c r="AU3" s="263"/>
      <c r="AV3" s="263"/>
    </row>
    <row r="4" spans="1:195" ht="15.75" x14ac:dyDescent="0.25">
      <c r="B4" s="329"/>
      <c r="E4" s="263"/>
      <c r="F4" s="263"/>
      <c r="G4" s="322"/>
      <c r="H4" s="323"/>
      <c r="I4" s="323"/>
      <c r="J4" s="58"/>
      <c r="K4" s="322"/>
      <c r="L4" s="324"/>
      <c r="M4" s="324"/>
      <c r="N4" s="324"/>
      <c r="O4" s="324"/>
      <c r="P4" s="263"/>
      <c r="Q4" s="263"/>
      <c r="R4" s="322"/>
      <c r="S4" s="58"/>
      <c r="T4" s="325"/>
      <c r="U4" s="325"/>
      <c r="V4" s="325"/>
      <c r="W4" s="325"/>
      <c r="X4" s="325"/>
      <c r="AF4" s="325"/>
      <c r="AG4" s="322"/>
      <c r="AH4" s="325"/>
      <c r="AI4" s="322"/>
      <c r="AJ4" s="325"/>
      <c r="AK4" s="322"/>
      <c r="AL4" s="325"/>
      <c r="AM4" s="322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  <c r="ES4" s="263"/>
      <c r="ET4" s="263"/>
      <c r="EU4" s="263"/>
      <c r="EV4" s="263"/>
      <c r="EW4" s="263"/>
      <c r="EX4" s="263"/>
      <c r="EY4" s="263"/>
      <c r="EZ4" s="263"/>
      <c r="FA4" s="263"/>
      <c r="FB4" s="263"/>
      <c r="FC4" s="263"/>
      <c r="FD4" s="263"/>
      <c r="FE4" s="263"/>
      <c r="FF4" s="263"/>
      <c r="FG4" s="263"/>
      <c r="FH4" s="263"/>
      <c r="FI4" s="263"/>
      <c r="FJ4" s="263"/>
      <c r="FK4" s="263"/>
      <c r="FL4" s="263"/>
      <c r="FM4" s="263"/>
      <c r="FN4" s="263"/>
      <c r="FO4" s="263"/>
      <c r="FP4" s="263"/>
      <c r="FQ4" s="263"/>
      <c r="FR4" s="263"/>
      <c r="FS4" s="263"/>
      <c r="FT4" s="263"/>
      <c r="FU4" s="263"/>
      <c r="FV4" s="263"/>
      <c r="FW4" s="263"/>
      <c r="FX4" s="263"/>
      <c r="FY4" s="263"/>
      <c r="FZ4" s="263"/>
      <c r="GA4" s="263"/>
      <c r="GB4" s="263"/>
      <c r="GC4" s="263"/>
      <c r="GD4" s="263"/>
      <c r="GE4" s="263"/>
      <c r="GF4" s="263"/>
      <c r="GG4" s="263"/>
      <c r="GH4" s="263"/>
      <c r="GI4" s="263"/>
      <c r="GJ4" s="263"/>
      <c r="GK4" s="263"/>
      <c r="GL4" s="263"/>
      <c r="GM4" s="263"/>
    </row>
    <row r="5" spans="1:195" s="262" customFormat="1" ht="12.75" x14ac:dyDescent="0.2">
      <c r="B5" s="307" t="s">
        <v>874</v>
      </c>
      <c r="E5" s="263"/>
      <c r="F5" s="263"/>
      <c r="G5" s="330"/>
      <c r="H5" s="331"/>
      <c r="I5" s="331"/>
      <c r="J5" s="285"/>
      <c r="K5" s="330"/>
      <c r="L5" s="332"/>
      <c r="M5" s="332"/>
      <c r="N5" s="332"/>
      <c r="O5" s="332"/>
      <c r="P5" s="263"/>
      <c r="Q5" s="263"/>
      <c r="R5" s="330"/>
      <c r="S5" s="285"/>
      <c r="T5" s="333"/>
      <c r="U5" s="333"/>
      <c r="V5" s="333"/>
      <c r="W5" s="333"/>
      <c r="X5" s="333"/>
      <c r="Y5" s="334"/>
      <c r="Z5" s="641" t="s">
        <v>260</v>
      </c>
      <c r="AA5" s="642"/>
      <c r="AB5" s="335" t="s">
        <v>875</v>
      </c>
      <c r="AC5" s="336"/>
      <c r="AD5" s="337"/>
      <c r="AE5" s="335"/>
      <c r="AF5" s="335" t="s">
        <v>876</v>
      </c>
      <c r="AG5" s="338"/>
      <c r="AH5" s="339"/>
      <c r="AI5" s="338"/>
      <c r="AJ5" s="340" t="s">
        <v>877</v>
      </c>
      <c r="AK5" s="341"/>
      <c r="AL5" s="340"/>
      <c r="AM5" s="341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  <c r="DW5" s="263"/>
      <c r="DX5" s="263"/>
      <c r="DY5" s="263"/>
      <c r="DZ5" s="263"/>
      <c r="EA5" s="263"/>
      <c r="EB5" s="263"/>
      <c r="EC5" s="263"/>
      <c r="ED5" s="263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  <c r="EP5" s="263"/>
      <c r="EQ5" s="263"/>
      <c r="ER5" s="263"/>
      <c r="ES5" s="263"/>
      <c r="ET5" s="263"/>
      <c r="EU5" s="263"/>
      <c r="EV5" s="263"/>
      <c r="EW5" s="263"/>
      <c r="EX5" s="263"/>
      <c r="EY5" s="263"/>
      <c r="EZ5" s="263"/>
      <c r="FA5" s="263"/>
      <c r="FB5" s="263"/>
      <c r="FC5" s="263"/>
      <c r="FD5" s="263"/>
      <c r="FE5" s="263"/>
      <c r="FF5" s="263"/>
      <c r="FG5" s="263"/>
      <c r="FH5" s="263"/>
      <c r="FI5" s="263"/>
      <c r="FJ5" s="263"/>
      <c r="FK5" s="263"/>
      <c r="FL5" s="263"/>
      <c r="FM5" s="263"/>
      <c r="FN5" s="263"/>
      <c r="FO5" s="263"/>
      <c r="FP5" s="263"/>
      <c r="FQ5" s="263"/>
      <c r="FR5" s="263"/>
      <c r="FS5" s="263"/>
      <c r="FT5" s="263"/>
      <c r="FU5" s="263"/>
      <c r="FV5" s="263"/>
      <c r="FW5" s="263"/>
      <c r="FX5" s="263"/>
      <c r="FY5" s="263"/>
      <c r="FZ5" s="263"/>
      <c r="GA5" s="263"/>
      <c r="GB5" s="263"/>
      <c r="GC5" s="263"/>
      <c r="GD5" s="263"/>
      <c r="GE5" s="263"/>
      <c r="GF5" s="263"/>
      <c r="GG5" s="263"/>
      <c r="GH5" s="263"/>
      <c r="GI5" s="263"/>
      <c r="GJ5" s="263"/>
      <c r="GK5" s="263"/>
      <c r="GL5" s="263"/>
      <c r="GM5" s="263"/>
    </row>
    <row r="6" spans="1:195" s="262" customFormat="1" ht="18.75" customHeight="1" x14ac:dyDescent="0.2">
      <c r="A6" s="342"/>
      <c r="B6" s="342"/>
      <c r="C6" s="342"/>
      <c r="D6" s="342"/>
      <c r="E6" s="343"/>
      <c r="F6" s="643" t="s">
        <v>878</v>
      </c>
      <c r="G6" s="644"/>
      <c r="H6" s="344" t="s">
        <v>879</v>
      </c>
      <c r="I6" s="345"/>
      <c r="J6" s="346" t="s">
        <v>880</v>
      </c>
      <c r="K6" s="347"/>
      <c r="L6" s="348" t="s">
        <v>881</v>
      </c>
      <c r="M6" s="348"/>
      <c r="N6" s="348"/>
      <c r="O6" s="348"/>
      <c r="P6" s="349"/>
      <c r="Q6" s="350" t="s">
        <v>882</v>
      </c>
      <c r="R6" s="349"/>
      <c r="S6" s="351"/>
      <c r="T6" s="352" t="s">
        <v>883</v>
      </c>
      <c r="U6" s="352" t="s">
        <v>883</v>
      </c>
      <c r="V6" s="352" t="s">
        <v>884</v>
      </c>
      <c r="W6" s="352" t="s">
        <v>885</v>
      </c>
      <c r="X6" s="353" t="s">
        <v>886</v>
      </c>
      <c r="Y6" s="354" t="s">
        <v>887</v>
      </c>
      <c r="Z6" s="355" t="s">
        <v>1138</v>
      </c>
      <c r="AA6" s="356" t="s">
        <v>1139</v>
      </c>
      <c r="AB6" s="357" t="s">
        <v>888</v>
      </c>
      <c r="AC6" s="356" t="s">
        <v>889</v>
      </c>
      <c r="AD6" s="358" t="s">
        <v>890</v>
      </c>
      <c r="AE6" s="355" t="s">
        <v>891</v>
      </c>
      <c r="AF6" s="359" t="s">
        <v>888</v>
      </c>
      <c r="AG6" s="360" t="s">
        <v>889</v>
      </c>
      <c r="AH6" s="361" t="s">
        <v>890</v>
      </c>
      <c r="AI6" s="360" t="s">
        <v>891</v>
      </c>
      <c r="AJ6" s="359" t="s">
        <v>892</v>
      </c>
      <c r="AK6" s="362" t="s">
        <v>893</v>
      </c>
      <c r="AL6" s="361" t="s">
        <v>894</v>
      </c>
      <c r="AM6" s="354" t="s">
        <v>895</v>
      </c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  <c r="CS6" s="263"/>
      <c r="CT6" s="263"/>
      <c r="CU6" s="263"/>
      <c r="CV6" s="263"/>
      <c r="CW6" s="263"/>
      <c r="CX6" s="263"/>
      <c r="CY6" s="263"/>
      <c r="CZ6" s="263"/>
      <c r="DA6" s="263"/>
      <c r="DB6" s="263"/>
      <c r="DC6" s="263"/>
      <c r="DD6" s="263"/>
      <c r="DE6" s="263"/>
      <c r="DF6" s="263"/>
      <c r="DG6" s="263"/>
      <c r="DH6" s="263"/>
      <c r="DI6" s="263"/>
      <c r="DJ6" s="263"/>
      <c r="DK6" s="263"/>
      <c r="DL6" s="263"/>
      <c r="DM6" s="263"/>
      <c r="DN6" s="263"/>
      <c r="DO6" s="263"/>
      <c r="DP6" s="263"/>
      <c r="DQ6" s="263"/>
      <c r="DR6" s="263"/>
      <c r="DS6" s="263"/>
      <c r="DT6" s="263"/>
      <c r="DU6" s="263"/>
      <c r="DV6" s="263"/>
      <c r="DW6" s="263"/>
      <c r="DX6" s="263"/>
      <c r="DY6" s="263"/>
      <c r="DZ6" s="263"/>
      <c r="EA6" s="263"/>
      <c r="EB6" s="263"/>
      <c r="EC6" s="263"/>
      <c r="ED6" s="263"/>
      <c r="EE6" s="263"/>
      <c r="EF6" s="263"/>
      <c r="EG6" s="263"/>
      <c r="EH6" s="263"/>
      <c r="EI6" s="263"/>
      <c r="EJ6" s="263"/>
      <c r="EK6" s="263"/>
      <c r="EL6" s="263"/>
      <c r="EM6" s="263"/>
      <c r="EN6" s="263"/>
      <c r="EO6" s="263"/>
      <c r="EP6" s="263"/>
      <c r="EQ6" s="263"/>
      <c r="ER6" s="263"/>
      <c r="ES6" s="263"/>
      <c r="ET6" s="263"/>
      <c r="EU6" s="263"/>
      <c r="EV6" s="263"/>
      <c r="EW6" s="263"/>
      <c r="EX6" s="263"/>
      <c r="EY6" s="263"/>
      <c r="EZ6" s="263"/>
      <c r="FA6" s="263"/>
      <c r="FB6" s="263"/>
      <c r="FC6" s="263"/>
      <c r="FD6" s="263"/>
      <c r="FE6" s="263"/>
      <c r="FF6" s="263"/>
      <c r="FG6" s="263"/>
      <c r="FH6" s="263"/>
      <c r="FI6" s="263"/>
      <c r="FJ6" s="263"/>
      <c r="FK6" s="263"/>
      <c r="FL6" s="263"/>
      <c r="FM6" s="263"/>
      <c r="FN6" s="263"/>
      <c r="FO6" s="263"/>
      <c r="FP6" s="263"/>
      <c r="FQ6" s="263"/>
      <c r="FR6" s="263"/>
      <c r="FS6" s="263"/>
      <c r="FT6" s="263"/>
      <c r="FU6" s="263"/>
      <c r="FV6" s="263"/>
      <c r="FW6" s="263"/>
      <c r="FX6" s="263"/>
      <c r="FY6" s="263"/>
      <c r="FZ6" s="263"/>
      <c r="GA6" s="263"/>
      <c r="GB6" s="263"/>
      <c r="GC6" s="263"/>
      <c r="GD6" s="263"/>
      <c r="GE6" s="263"/>
      <c r="GF6" s="263"/>
      <c r="GG6" s="263"/>
      <c r="GH6" s="263"/>
      <c r="GI6" s="263"/>
      <c r="GJ6" s="263"/>
      <c r="GK6" s="263"/>
      <c r="GL6" s="263"/>
      <c r="GM6" s="263"/>
    </row>
    <row r="7" spans="1:195" s="289" customFormat="1" ht="18.75" customHeight="1" thickBot="1" x14ac:dyDescent="0.25">
      <c r="A7" s="363"/>
      <c r="B7" s="647" t="s">
        <v>1341</v>
      </c>
      <c r="C7" s="647"/>
      <c r="D7" s="363"/>
      <c r="E7" s="364" t="s">
        <v>1299</v>
      </c>
      <c r="F7" s="645" t="s">
        <v>896</v>
      </c>
      <c r="G7" s="646"/>
      <c r="H7" s="365" t="s">
        <v>897</v>
      </c>
      <c r="I7" s="366"/>
      <c r="J7" s="367" t="s">
        <v>898</v>
      </c>
      <c r="K7" s="368"/>
      <c r="L7" s="369" t="s">
        <v>899</v>
      </c>
      <c r="M7" s="369" t="s">
        <v>900</v>
      </c>
      <c r="N7" s="370" t="s">
        <v>901</v>
      </c>
      <c r="O7" s="369" t="s">
        <v>902</v>
      </c>
      <c r="P7" s="371" t="s">
        <v>1344</v>
      </c>
      <c r="Q7" s="372" t="s">
        <v>903</v>
      </c>
      <c r="R7" s="371" t="s">
        <v>1344</v>
      </c>
      <c r="S7" s="373" t="s">
        <v>904</v>
      </c>
      <c r="T7" s="374" t="s">
        <v>905</v>
      </c>
      <c r="U7" s="374" t="s">
        <v>906</v>
      </c>
      <c r="V7" s="374" t="s">
        <v>907</v>
      </c>
      <c r="W7" s="374" t="s">
        <v>908</v>
      </c>
      <c r="X7" s="375" t="s">
        <v>909</v>
      </c>
      <c r="Y7" s="376" t="s">
        <v>910</v>
      </c>
      <c r="Z7" s="377" t="s">
        <v>300</v>
      </c>
      <c r="AA7" s="377"/>
      <c r="AB7" s="378" t="s">
        <v>911</v>
      </c>
      <c r="AC7" s="379"/>
      <c r="AD7" s="380" t="s">
        <v>912</v>
      </c>
      <c r="AE7" s="377"/>
      <c r="AF7" s="381" t="s">
        <v>911</v>
      </c>
      <c r="AG7" s="382"/>
      <c r="AH7" s="383" t="s">
        <v>912</v>
      </c>
      <c r="AI7" s="382"/>
      <c r="AJ7" s="381" t="s">
        <v>913</v>
      </c>
      <c r="AK7" s="384"/>
      <c r="AL7" s="383" t="s">
        <v>914</v>
      </c>
      <c r="AM7" s="385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  <c r="DG7" s="263"/>
      <c r="DH7" s="263"/>
      <c r="DI7" s="263"/>
      <c r="DJ7" s="263"/>
      <c r="DK7" s="263"/>
      <c r="DL7" s="263"/>
      <c r="DM7" s="263"/>
      <c r="DN7" s="263"/>
      <c r="DO7" s="263"/>
      <c r="DP7" s="263"/>
      <c r="DQ7" s="263"/>
      <c r="DR7" s="263"/>
      <c r="DS7" s="263"/>
      <c r="DT7" s="263"/>
      <c r="DU7" s="263"/>
      <c r="DV7" s="263"/>
      <c r="DW7" s="263"/>
      <c r="DX7" s="263"/>
      <c r="DY7" s="263"/>
      <c r="DZ7" s="263"/>
      <c r="EA7" s="263"/>
      <c r="EB7" s="263"/>
      <c r="EC7" s="263"/>
      <c r="ED7" s="263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  <c r="ES7" s="263"/>
      <c r="ET7" s="263"/>
      <c r="EU7" s="263"/>
      <c r="EV7" s="263"/>
      <c r="EW7" s="263"/>
      <c r="EX7" s="263"/>
      <c r="EY7" s="263"/>
      <c r="EZ7" s="263"/>
      <c r="FA7" s="263"/>
      <c r="FB7" s="263"/>
      <c r="FC7" s="263"/>
      <c r="FD7" s="263"/>
      <c r="FE7" s="263"/>
      <c r="FF7" s="263"/>
      <c r="FG7" s="263"/>
      <c r="FH7" s="263"/>
      <c r="FI7" s="263"/>
      <c r="FJ7" s="263"/>
      <c r="FK7" s="263"/>
      <c r="FL7" s="263"/>
      <c r="FM7" s="263"/>
      <c r="FN7" s="263"/>
      <c r="FO7" s="263"/>
      <c r="FP7" s="263"/>
      <c r="FQ7" s="263"/>
      <c r="FR7" s="263"/>
      <c r="FS7" s="263"/>
      <c r="FT7" s="263"/>
      <c r="FU7" s="263"/>
      <c r="FV7" s="263"/>
      <c r="FW7" s="263"/>
      <c r="FX7" s="263"/>
      <c r="FY7" s="263"/>
      <c r="FZ7" s="263"/>
      <c r="GA7" s="263"/>
      <c r="GB7" s="263"/>
      <c r="GC7" s="263"/>
      <c r="GD7" s="263"/>
      <c r="GE7" s="263"/>
      <c r="GF7" s="263"/>
      <c r="GG7" s="263"/>
      <c r="GH7" s="263"/>
      <c r="GI7" s="263"/>
      <c r="GJ7" s="263"/>
      <c r="GK7" s="263"/>
      <c r="GL7" s="263"/>
      <c r="GM7" s="263"/>
    </row>
    <row r="8" spans="1:195" s="262" customFormat="1" ht="12.75" x14ac:dyDescent="0.2">
      <c r="A8" s="418" t="s">
        <v>915</v>
      </c>
      <c r="D8" s="119"/>
      <c r="F8" s="386"/>
      <c r="G8" s="419"/>
      <c r="H8" s="386"/>
      <c r="I8" s="420"/>
      <c r="J8" s="421"/>
      <c r="K8" s="422"/>
      <c r="L8" s="332"/>
      <c r="M8" s="423"/>
      <c r="N8" s="423"/>
      <c r="O8" s="423"/>
      <c r="P8" s="419"/>
      <c r="Q8" s="424"/>
      <c r="R8" s="419"/>
      <c r="S8" s="386"/>
      <c r="T8" s="352"/>
      <c r="U8" s="352"/>
      <c r="V8" s="352"/>
      <c r="W8" s="352"/>
      <c r="X8" s="353"/>
      <c r="Y8" s="425"/>
      <c r="Z8" s="355"/>
      <c r="AA8" s="334"/>
      <c r="AB8" s="357"/>
      <c r="AC8" s="426"/>
      <c r="AD8" s="358"/>
      <c r="AE8" s="334"/>
      <c r="AF8" s="359"/>
      <c r="AG8" s="419"/>
      <c r="AH8" s="361"/>
      <c r="AI8" s="419"/>
      <c r="AJ8" s="359"/>
      <c r="AK8" s="419"/>
      <c r="AL8" s="361"/>
      <c r="AM8" s="422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  <c r="DF8" s="263"/>
      <c r="DG8" s="263"/>
      <c r="DH8" s="263"/>
      <c r="DI8" s="263"/>
      <c r="DJ8" s="263"/>
      <c r="DK8" s="263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</row>
    <row r="9" spans="1:195" s="308" customFormat="1" ht="32.25" x14ac:dyDescent="0.2">
      <c r="A9" s="427"/>
      <c r="B9" s="316" t="s">
        <v>1353</v>
      </c>
      <c r="C9" s="320"/>
      <c r="D9" s="428"/>
      <c r="E9" s="428" t="s">
        <v>527</v>
      </c>
      <c r="F9" s="429" t="s">
        <v>916</v>
      </c>
      <c r="G9" s="308" t="s">
        <v>917</v>
      </c>
      <c r="H9" s="429">
        <v>1</v>
      </c>
      <c r="I9" s="430" t="s">
        <v>918</v>
      </c>
      <c r="J9" s="431">
        <v>1</v>
      </c>
      <c r="K9" s="432" t="s">
        <v>919</v>
      </c>
      <c r="L9" s="324">
        <v>2.14E-3</v>
      </c>
      <c r="M9" s="415"/>
      <c r="N9" s="415"/>
      <c r="O9" s="415"/>
      <c r="P9" s="433" t="s">
        <v>920</v>
      </c>
      <c r="Q9" s="416"/>
      <c r="S9" s="429" t="s">
        <v>921</v>
      </c>
      <c r="T9" s="434"/>
      <c r="U9" s="434"/>
      <c r="V9" s="434">
        <v>14.3</v>
      </c>
      <c r="W9" s="435">
        <v>2.4389999999999998E-2</v>
      </c>
      <c r="X9" s="436">
        <v>59400</v>
      </c>
      <c r="Y9" s="437" t="s">
        <v>922</v>
      </c>
      <c r="Z9" s="405" t="s">
        <v>1357</v>
      </c>
      <c r="AA9" s="406" t="s">
        <v>1357</v>
      </c>
      <c r="AB9" s="389">
        <v>2</v>
      </c>
      <c r="AC9" s="390" t="s">
        <v>923</v>
      </c>
      <c r="AD9" s="391" t="s">
        <v>1357</v>
      </c>
      <c r="AE9" s="326" t="s">
        <v>1357</v>
      </c>
      <c r="AF9" s="389">
        <v>1</v>
      </c>
      <c r="AG9" s="308" t="s">
        <v>1024</v>
      </c>
      <c r="AH9" s="438">
        <v>5.0000000000000001E-3</v>
      </c>
      <c r="AI9" s="316" t="s">
        <v>1025</v>
      </c>
      <c r="AJ9" s="389" t="s">
        <v>1357</v>
      </c>
      <c r="AK9" s="308" t="s">
        <v>1357</v>
      </c>
      <c r="AL9" s="439" t="s">
        <v>1357</v>
      </c>
      <c r="AM9" s="394" t="s">
        <v>1357</v>
      </c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  <c r="DF9" s="263"/>
      <c r="DG9" s="263"/>
      <c r="DH9" s="263"/>
      <c r="DI9" s="263"/>
      <c r="DJ9" s="263"/>
      <c r="DK9" s="263"/>
      <c r="DL9" s="263"/>
      <c r="DM9" s="263"/>
      <c r="DN9" s="263"/>
      <c r="DO9" s="263"/>
      <c r="DP9" s="263"/>
      <c r="DQ9" s="263"/>
      <c r="DR9" s="263"/>
      <c r="DS9" s="263"/>
      <c r="DT9" s="263"/>
      <c r="DU9" s="263"/>
      <c r="DV9" s="263"/>
      <c r="DW9" s="263"/>
      <c r="DX9" s="263"/>
      <c r="DY9" s="263"/>
      <c r="DZ9" s="263"/>
      <c r="EA9" s="263"/>
      <c r="EB9" s="263"/>
      <c r="EC9" s="263"/>
      <c r="ED9" s="263"/>
      <c r="EE9" s="263"/>
      <c r="EF9" s="263"/>
      <c r="EG9" s="263"/>
      <c r="EH9" s="263"/>
      <c r="EI9" s="263"/>
      <c r="EJ9" s="263"/>
      <c r="EK9" s="263"/>
      <c r="EL9" s="263"/>
      <c r="EM9" s="263"/>
      <c r="EN9" s="263"/>
      <c r="EO9" s="263"/>
      <c r="EP9" s="263"/>
      <c r="EQ9" s="263"/>
      <c r="ER9" s="263"/>
      <c r="ES9" s="263"/>
      <c r="ET9" s="263"/>
      <c r="EU9" s="263"/>
      <c r="EV9" s="263"/>
      <c r="EW9" s="263"/>
      <c r="EX9" s="263"/>
      <c r="EY9" s="263"/>
      <c r="EZ9" s="263"/>
      <c r="FA9" s="263"/>
      <c r="FB9" s="263"/>
      <c r="FC9" s="263"/>
      <c r="FD9" s="263"/>
      <c r="FE9" s="263"/>
      <c r="FF9" s="263"/>
      <c r="FG9" s="263"/>
      <c r="FH9" s="263"/>
      <c r="FI9" s="263"/>
      <c r="FJ9" s="263"/>
      <c r="FK9" s="263"/>
      <c r="FL9" s="263"/>
      <c r="FM9" s="263"/>
      <c r="FN9" s="263"/>
      <c r="FO9" s="263"/>
      <c r="FP9" s="263"/>
      <c r="FQ9" s="263"/>
      <c r="FR9" s="263"/>
      <c r="FS9" s="263"/>
      <c r="FT9" s="263"/>
      <c r="FU9" s="263"/>
      <c r="FV9" s="263"/>
      <c r="FW9" s="263"/>
      <c r="FX9" s="263"/>
      <c r="FY9" s="263"/>
      <c r="FZ9" s="263"/>
      <c r="GA9" s="263"/>
      <c r="GB9" s="263"/>
      <c r="GC9" s="263"/>
      <c r="GD9" s="263"/>
      <c r="GE9" s="263"/>
      <c r="GF9" s="263"/>
      <c r="GG9" s="263"/>
      <c r="GH9" s="263"/>
      <c r="GI9" s="263"/>
      <c r="GJ9" s="263"/>
      <c r="GK9" s="263"/>
      <c r="GL9" s="263"/>
      <c r="GM9" s="263"/>
    </row>
    <row r="10" spans="1:195" s="308" customFormat="1" ht="42.75" x14ac:dyDescent="0.2">
      <c r="A10" s="427"/>
      <c r="B10" s="308" t="s">
        <v>1358</v>
      </c>
      <c r="C10" s="320"/>
      <c r="D10" s="428"/>
      <c r="E10" s="428" t="s">
        <v>530</v>
      </c>
      <c r="F10" s="429" t="s">
        <v>916</v>
      </c>
      <c r="G10" s="308" t="s">
        <v>917</v>
      </c>
      <c r="H10" s="429">
        <v>1</v>
      </c>
      <c r="I10" s="430" t="s">
        <v>918</v>
      </c>
      <c r="J10" s="431">
        <v>0.15</v>
      </c>
      <c r="K10" s="432" t="s">
        <v>1026</v>
      </c>
      <c r="L10" s="324">
        <v>1E-3</v>
      </c>
      <c r="M10" s="415"/>
      <c r="N10" s="415"/>
      <c r="O10" s="415"/>
      <c r="P10" s="433" t="s">
        <v>1027</v>
      </c>
      <c r="Q10" s="416"/>
      <c r="S10" s="429" t="s">
        <v>921</v>
      </c>
      <c r="T10" s="434"/>
      <c r="U10" s="434"/>
      <c r="V10" s="434">
        <v>14.3</v>
      </c>
      <c r="W10" s="435">
        <v>2.4389999999999998E-2</v>
      </c>
      <c r="X10" s="436">
        <v>23000</v>
      </c>
      <c r="Y10" s="437" t="s">
        <v>922</v>
      </c>
      <c r="Z10" s="405" t="s">
        <v>1357</v>
      </c>
      <c r="AA10" s="406" t="s">
        <v>1357</v>
      </c>
      <c r="AB10" s="389">
        <v>2.0000000000000001E-4</v>
      </c>
      <c r="AC10" s="390" t="s">
        <v>1028</v>
      </c>
      <c r="AD10" s="391">
        <v>4.0000000000000002E-4</v>
      </c>
      <c r="AE10" s="326" t="s">
        <v>1029</v>
      </c>
      <c r="AF10" s="389">
        <v>4.0000000000000002E-4</v>
      </c>
      <c r="AG10" s="308" t="s">
        <v>1030</v>
      </c>
      <c r="AH10" s="439">
        <v>2.0000000000000001E-4</v>
      </c>
      <c r="AI10" s="308" t="s">
        <v>1031</v>
      </c>
      <c r="AJ10" s="389" t="s">
        <v>1357</v>
      </c>
      <c r="AK10" s="308" t="s">
        <v>1357</v>
      </c>
      <c r="AL10" s="439" t="s">
        <v>1357</v>
      </c>
      <c r="AM10" s="440" t="s">
        <v>1032</v>
      </c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  <c r="DF10" s="263"/>
      <c r="DG10" s="263"/>
      <c r="DH10" s="263"/>
      <c r="DI10" s="263"/>
      <c r="DJ10" s="263"/>
      <c r="DK10" s="263"/>
      <c r="DL10" s="263"/>
      <c r="DM10" s="263"/>
      <c r="DN10" s="263"/>
      <c r="DO10" s="263"/>
      <c r="DP10" s="263"/>
      <c r="DQ10" s="263"/>
      <c r="DR10" s="263"/>
      <c r="DS10" s="263"/>
      <c r="DT10" s="263"/>
      <c r="DU10" s="263"/>
      <c r="DV10" s="263"/>
      <c r="DW10" s="263"/>
      <c r="DX10" s="263"/>
      <c r="DY10" s="263"/>
      <c r="DZ10" s="263"/>
      <c r="EA10" s="263"/>
      <c r="EB10" s="263"/>
      <c r="EC10" s="263"/>
      <c r="ED10" s="263"/>
      <c r="EE10" s="263"/>
      <c r="EF10" s="263"/>
      <c r="EG10" s="263"/>
      <c r="EH10" s="263"/>
      <c r="EI10" s="263"/>
      <c r="EJ10" s="263"/>
      <c r="EK10" s="263"/>
      <c r="EL10" s="263"/>
      <c r="EM10" s="263"/>
      <c r="EN10" s="263"/>
      <c r="EO10" s="263"/>
      <c r="EP10" s="263"/>
      <c r="EQ10" s="263"/>
      <c r="ER10" s="263"/>
      <c r="ES10" s="263"/>
      <c r="ET10" s="263"/>
      <c r="EU10" s="263"/>
      <c r="EV10" s="263"/>
      <c r="EW10" s="263"/>
      <c r="EX10" s="263"/>
      <c r="EY10" s="263"/>
      <c r="EZ10" s="263"/>
      <c r="FA10" s="263"/>
      <c r="FB10" s="263"/>
      <c r="FC10" s="263"/>
      <c r="FD10" s="263"/>
      <c r="FE10" s="263"/>
      <c r="FF10" s="263"/>
      <c r="FG10" s="263"/>
      <c r="FH10" s="263"/>
      <c r="FI10" s="263"/>
      <c r="FJ10" s="263"/>
      <c r="FK10" s="263"/>
      <c r="FL10" s="263"/>
      <c r="FM10" s="263"/>
      <c r="FN10" s="263"/>
      <c r="FO10" s="263"/>
      <c r="FP10" s="263"/>
      <c r="FQ10" s="263"/>
      <c r="FR10" s="263"/>
      <c r="FS10" s="263"/>
      <c r="FT10" s="263"/>
      <c r="FU10" s="263"/>
      <c r="FV10" s="263"/>
      <c r="FW10" s="263"/>
      <c r="FX10" s="263"/>
      <c r="FY10" s="263"/>
      <c r="FZ10" s="263"/>
      <c r="GA10" s="263"/>
      <c r="GB10" s="263"/>
      <c r="GC10" s="263"/>
      <c r="GD10" s="263"/>
      <c r="GE10" s="263"/>
      <c r="GF10" s="263"/>
      <c r="GG10" s="263"/>
      <c r="GH10" s="263"/>
      <c r="GI10" s="263"/>
      <c r="GJ10" s="263"/>
      <c r="GK10" s="263"/>
      <c r="GL10" s="263"/>
      <c r="GM10" s="263"/>
    </row>
    <row r="11" spans="1:195" s="308" customFormat="1" ht="42.75" x14ac:dyDescent="0.2">
      <c r="A11" s="427"/>
      <c r="B11" s="308" t="s">
        <v>1361</v>
      </c>
      <c r="C11" s="320"/>
      <c r="D11" s="428"/>
      <c r="E11" s="428" t="s">
        <v>531</v>
      </c>
      <c r="F11" s="429">
        <v>0.03</v>
      </c>
      <c r="G11" s="308" t="s">
        <v>1033</v>
      </c>
      <c r="H11" s="429">
        <v>1</v>
      </c>
      <c r="I11" s="430" t="s">
        <v>918</v>
      </c>
      <c r="J11" s="431">
        <v>1</v>
      </c>
      <c r="K11" s="432" t="s">
        <v>919</v>
      </c>
      <c r="L11" s="324">
        <v>1E-3</v>
      </c>
      <c r="M11" s="415"/>
      <c r="N11" s="415"/>
      <c r="O11" s="415"/>
      <c r="P11" s="433" t="s">
        <v>1027</v>
      </c>
      <c r="Q11" s="416"/>
      <c r="S11" s="429" t="s">
        <v>921</v>
      </c>
      <c r="T11" s="434"/>
      <c r="U11" s="434"/>
      <c r="V11" s="434">
        <v>14.3</v>
      </c>
      <c r="W11" s="434">
        <v>0.77073000000000003</v>
      </c>
      <c r="X11" s="436">
        <v>34700</v>
      </c>
      <c r="Y11" s="437" t="s">
        <v>922</v>
      </c>
      <c r="Z11" s="405" t="s">
        <v>1357</v>
      </c>
      <c r="AA11" s="406" t="s">
        <v>1357</v>
      </c>
      <c r="AB11" s="389">
        <v>5.0000000000000001E-3</v>
      </c>
      <c r="AC11" s="441" t="s">
        <v>2</v>
      </c>
      <c r="AD11" s="391" t="s">
        <v>1357</v>
      </c>
      <c r="AE11" s="326" t="s">
        <v>1357</v>
      </c>
      <c r="AF11" s="389">
        <v>2.9999999999999997E-4</v>
      </c>
      <c r="AG11" s="308" t="s">
        <v>3</v>
      </c>
      <c r="AH11" s="609">
        <v>3.0000000000000001E-5</v>
      </c>
      <c r="AI11" s="608" t="s">
        <v>1147</v>
      </c>
      <c r="AJ11" s="389">
        <v>1.5</v>
      </c>
      <c r="AK11" s="442" t="s">
        <v>4</v>
      </c>
      <c r="AL11" s="439">
        <v>4.3E-3</v>
      </c>
      <c r="AM11" s="443" t="s">
        <v>5</v>
      </c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  <c r="DG11" s="263"/>
      <c r="DH11" s="263"/>
      <c r="DI11" s="263"/>
      <c r="DJ11" s="263"/>
      <c r="DK11" s="263"/>
      <c r="DL11" s="263"/>
      <c r="DM11" s="263"/>
      <c r="DN11" s="263"/>
      <c r="DO11" s="263"/>
      <c r="DP11" s="263"/>
      <c r="DQ11" s="263"/>
      <c r="DR11" s="263"/>
      <c r="DS11" s="263"/>
      <c r="DT11" s="263"/>
      <c r="DU11" s="263"/>
      <c r="DV11" s="263"/>
      <c r="DW11" s="263"/>
      <c r="DX11" s="263"/>
      <c r="DY11" s="263"/>
      <c r="DZ11" s="263"/>
      <c r="EA11" s="263"/>
      <c r="EB11" s="263"/>
      <c r="EC11" s="263"/>
      <c r="ED11" s="263"/>
      <c r="EE11" s="263"/>
      <c r="EF11" s="263"/>
      <c r="EG11" s="263"/>
      <c r="EH11" s="263"/>
      <c r="EI11" s="263"/>
      <c r="EJ11" s="263"/>
      <c r="EK11" s="263"/>
      <c r="EL11" s="263"/>
      <c r="EM11" s="263"/>
      <c r="EN11" s="263"/>
      <c r="EO11" s="263"/>
      <c r="EP11" s="263"/>
      <c r="EQ11" s="263"/>
      <c r="ER11" s="263"/>
      <c r="ES11" s="263"/>
      <c r="ET11" s="263"/>
      <c r="EU11" s="263"/>
      <c r="EV11" s="263"/>
      <c r="EW11" s="263"/>
      <c r="EX11" s="263"/>
      <c r="EY11" s="263"/>
      <c r="EZ11" s="263"/>
      <c r="FA11" s="263"/>
      <c r="FB11" s="263"/>
      <c r="FC11" s="263"/>
      <c r="FD11" s="263"/>
      <c r="FE11" s="263"/>
      <c r="FF11" s="263"/>
      <c r="FG11" s="263"/>
      <c r="FH11" s="263"/>
      <c r="FI11" s="263"/>
      <c r="FJ11" s="263"/>
      <c r="FK11" s="263"/>
      <c r="FL11" s="263"/>
      <c r="FM11" s="263"/>
      <c r="FN11" s="263"/>
      <c r="FO11" s="263"/>
      <c r="FP11" s="263"/>
      <c r="FQ11" s="263"/>
      <c r="FR11" s="263"/>
      <c r="FS11" s="263"/>
      <c r="FT11" s="263"/>
      <c r="FU11" s="263"/>
      <c r="FV11" s="263"/>
      <c r="FW11" s="263"/>
      <c r="FX11" s="263"/>
      <c r="FY11" s="263"/>
      <c r="FZ11" s="263"/>
      <c r="GA11" s="263"/>
      <c r="GB11" s="263"/>
      <c r="GC11" s="263"/>
      <c r="GD11" s="263"/>
      <c r="GE11" s="263"/>
      <c r="GF11" s="263"/>
      <c r="GG11" s="263"/>
      <c r="GH11" s="263"/>
      <c r="GI11" s="263"/>
      <c r="GJ11" s="263"/>
      <c r="GK11" s="263"/>
      <c r="GL11" s="263"/>
      <c r="GM11" s="263"/>
    </row>
    <row r="12" spans="1:195" ht="45" x14ac:dyDescent="0.2">
      <c r="B12" s="103" t="s">
        <v>1366</v>
      </c>
      <c r="D12" s="104"/>
      <c r="E12" s="22" t="s">
        <v>653</v>
      </c>
      <c r="F12" s="412" t="s">
        <v>916</v>
      </c>
      <c r="G12" s="308" t="s">
        <v>917</v>
      </c>
      <c r="H12" s="412">
        <v>1</v>
      </c>
      <c r="I12" s="413" t="s">
        <v>918</v>
      </c>
      <c r="J12" s="414">
        <v>7.0000000000000007E-2</v>
      </c>
      <c r="K12" s="432" t="s">
        <v>1026</v>
      </c>
      <c r="L12" s="324">
        <v>1E-3</v>
      </c>
      <c r="P12" s="433" t="s">
        <v>1027</v>
      </c>
      <c r="S12" s="412" t="s">
        <v>921</v>
      </c>
      <c r="V12" s="417">
        <v>14.3</v>
      </c>
      <c r="W12" s="417">
        <v>2.4389999999999998E-2</v>
      </c>
      <c r="X12" s="387">
        <v>54800</v>
      </c>
      <c r="Y12" s="437" t="s">
        <v>922</v>
      </c>
      <c r="Z12" s="602">
        <f>1</f>
        <v>1</v>
      </c>
      <c r="AA12" s="603" t="s">
        <v>1142</v>
      </c>
      <c r="AB12" s="389">
        <v>7.0000000000000007E-2</v>
      </c>
      <c r="AC12" s="390" t="s">
        <v>6</v>
      </c>
      <c r="AD12" s="417">
        <v>5.0000000000000001E-3</v>
      </c>
      <c r="AE12" s="308" t="s">
        <v>7</v>
      </c>
      <c r="AF12" s="407">
        <v>0.2</v>
      </c>
      <c r="AG12" s="316" t="s">
        <v>8</v>
      </c>
      <c r="AH12" s="393">
        <v>5.0000000000000001E-4</v>
      </c>
      <c r="AI12" s="308" t="s">
        <v>9</v>
      </c>
      <c r="AJ12" s="392" t="s">
        <v>1357</v>
      </c>
      <c r="AK12" s="308" t="s">
        <v>1357</v>
      </c>
      <c r="AL12" s="393" t="s">
        <v>1357</v>
      </c>
      <c r="AM12" s="394" t="s">
        <v>10</v>
      </c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  <c r="DG12" s="263"/>
      <c r="DH12" s="263"/>
      <c r="DI12" s="263"/>
      <c r="DJ12" s="263"/>
      <c r="DK12" s="263"/>
      <c r="DL12" s="263"/>
      <c r="DM12" s="263"/>
      <c r="DN12" s="263"/>
      <c r="DO12" s="263"/>
      <c r="DP12" s="263"/>
      <c r="DQ12" s="263"/>
      <c r="DR12" s="263"/>
      <c r="DS12" s="263"/>
      <c r="DT12" s="263"/>
      <c r="DU12" s="263"/>
      <c r="DV12" s="263"/>
      <c r="DW12" s="263"/>
      <c r="DX12" s="263"/>
      <c r="DY12" s="263"/>
      <c r="DZ12" s="263"/>
      <c r="EA12" s="263"/>
      <c r="EB12" s="263"/>
      <c r="EC12" s="263"/>
      <c r="ED12" s="263"/>
      <c r="EE12" s="263"/>
      <c r="EF12" s="263"/>
      <c r="EG12" s="263"/>
      <c r="EH12" s="263"/>
      <c r="EI12" s="263"/>
      <c r="EJ12" s="263"/>
      <c r="EK12" s="263"/>
      <c r="EL12" s="263"/>
      <c r="EM12" s="263"/>
      <c r="EN12" s="263"/>
      <c r="EO12" s="263"/>
      <c r="EP12" s="263"/>
      <c r="EQ12" s="263"/>
      <c r="ER12" s="263"/>
      <c r="ES12" s="263"/>
      <c r="ET12" s="263"/>
      <c r="EU12" s="263"/>
      <c r="EV12" s="263"/>
      <c r="EW12" s="263"/>
      <c r="EX12" s="263"/>
      <c r="EY12" s="263"/>
      <c r="EZ12" s="263"/>
      <c r="FA12" s="263"/>
      <c r="FB12" s="263"/>
      <c r="FC12" s="263"/>
      <c r="FD12" s="263"/>
      <c r="FE12" s="263"/>
      <c r="FF12" s="263"/>
      <c r="FG12" s="263"/>
      <c r="FH12" s="263"/>
      <c r="FI12" s="263"/>
      <c r="FJ12" s="263"/>
      <c r="FK12" s="263"/>
      <c r="FL12" s="263"/>
      <c r="FM12" s="263"/>
      <c r="FN12" s="263"/>
      <c r="FO12" s="263"/>
      <c r="FP12" s="263"/>
      <c r="FQ12" s="263"/>
      <c r="FR12" s="263"/>
      <c r="FS12" s="263"/>
      <c r="FT12" s="263"/>
      <c r="FU12" s="263"/>
      <c r="FV12" s="263"/>
      <c r="FW12" s="263"/>
      <c r="FX12" s="263"/>
      <c r="FY12" s="263"/>
      <c r="FZ12" s="263"/>
      <c r="GA12" s="263"/>
      <c r="GB12" s="263"/>
      <c r="GC12" s="263"/>
      <c r="GD12" s="263"/>
      <c r="GE12" s="263"/>
      <c r="GF12" s="263"/>
      <c r="GG12" s="263"/>
      <c r="GH12" s="263"/>
      <c r="GI12" s="263"/>
      <c r="GJ12" s="263"/>
      <c r="GK12" s="263"/>
      <c r="GL12" s="263"/>
      <c r="GM12" s="263"/>
    </row>
    <row r="13" spans="1:195" ht="42.75" x14ac:dyDescent="0.2">
      <c r="B13" s="22" t="s">
        <v>1368</v>
      </c>
      <c r="C13" s="70"/>
      <c r="D13" s="104"/>
      <c r="E13" s="104" t="s">
        <v>656</v>
      </c>
      <c r="F13" s="412" t="s">
        <v>916</v>
      </c>
      <c r="G13" s="308" t="s">
        <v>917</v>
      </c>
      <c r="H13" s="412">
        <v>1</v>
      </c>
      <c r="I13" s="413" t="s">
        <v>918</v>
      </c>
      <c r="J13" s="414">
        <v>7.0000000000000001E-3</v>
      </c>
      <c r="K13" s="432" t="s">
        <v>1026</v>
      </c>
      <c r="L13" s="324">
        <v>1E-3</v>
      </c>
      <c r="P13" s="433" t="s">
        <v>1027</v>
      </c>
      <c r="S13" s="412" t="s">
        <v>921</v>
      </c>
      <c r="V13" s="417">
        <v>14.3</v>
      </c>
      <c r="W13" s="417">
        <v>2.4389999999999998E-2</v>
      </c>
      <c r="X13" s="387">
        <v>149000</v>
      </c>
      <c r="Y13" s="437" t="s">
        <v>922</v>
      </c>
      <c r="Z13" s="327" t="s">
        <v>1357</v>
      </c>
      <c r="AA13" s="326" t="s">
        <v>1357</v>
      </c>
      <c r="AB13" s="410">
        <v>2E-3</v>
      </c>
      <c r="AC13" s="444" t="s">
        <v>11</v>
      </c>
      <c r="AD13" s="391" t="s">
        <v>1357</v>
      </c>
      <c r="AE13" s="326" t="s">
        <v>1357</v>
      </c>
      <c r="AF13" s="410">
        <v>2E-3</v>
      </c>
      <c r="AG13" s="316" t="s">
        <v>12</v>
      </c>
      <c r="AH13" s="411">
        <v>6.9999999999999999E-6</v>
      </c>
      <c r="AI13" s="316" t="s">
        <v>13</v>
      </c>
      <c r="AJ13" s="410" t="s">
        <v>1357</v>
      </c>
      <c r="AK13" s="316" t="s">
        <v>1357</v>
      </c>
      <c r="AL13" s="393">
        <v>2.3999999999999998E-3</v>
      </c>
      <c r="AM13" s="443" t="s">
        <v>959</v>
      </c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  <c r="DG13" s="263"/>
      <c r="DH13" s="263"/>
      <c r="DI13" s="263"/>
      <c r="DJ13" s="263"/>
      <c r="DK13" s="263"/>
      <c r="DL13" s="263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  <c r="DW13" s="263"/>
      <c r="DX13" s="263"/>
      <c r="DY13" s="263"/>
      <c r="DZ13" s="263"/>
      <c r="EA13" s="263"/>
      <c r="EB13" s="263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263"/>
      <c r="EP13" s="263"/>
      <c r="EQ13" s="263"/>
      <c r="ER13" s="263"/>
      <c r="ES13" s="263"/>
      <c r="ET13" s="263"/>
      <c r="EU13" s="263"/>
      <c r="EV13" s="263"/>
      <c r="EW13" s="263"/>
      <c r="EX13" s="263"/>
      <c r="EY13" s="263"/>
      <c r="EZ13" s="263"/>
      <c r="FA13" s="263"/>
      <c r="FB13" s="263"/>
      <c r="FC13" s="263"/>
      <c r="FD13" s="263"/>
      <c r="FE13" s="263"/>
      <c r="FF13" s="263"/>
      <c r="FG13" s="263"/>
      <c r="FH13" s="263"/>
      <c r="FI13" s="263"/>
      <c r="FJ13" s="263"/>
      <c r="FK13" s="263"/>
      <c r="FL13" s="263"/>
      <c r="FM13" s="263"/>
      <c r="FN13" s="263"/>
      <c r="FO13" s="263"/>
      <c r="FP13" s="263"/>
      <c r="FQ13" s="263"/>
      <c r="FR13" s="263"/>
      <c r="FS13" s="263"/>
      <c r="FT13" s="263"/>
      <c r="FU13" s="263"/>
      <c r="FV13" s="263"/>
      <c r="FW13" s="263"/>
      <c r="FX13" s="263"/>
      <c r="FY13" s="263"/>
      <c r="FZ13" s="263"/>
      <c r="GA13" s="263"/>
      <c r="GB13" s="263"/>
      <c r="GC13" s="263"/>
      <c r="GD13" s="263"/>
      <c r="GE13" s="263"/>
      <c r="GF13" s="263"/>
      <c r="GG13" s="263"/>
      <c r="GH13" s="263"/>
      <c r="GI13" s="263"/>
      <c r="GJ13" s="263"/>
      <c r="GK13" s="263"/>
      <c r="GL13" s="263"/>
      <c r="GM13" s="263"/>
    </row>
    <row r="14" spans="1:195" s="445" customFormat="1" ht="32.25" x14ac:dyDescent="0.2">
      <c r="B14" s="445" t="s">
        <v>1371</v>
      </c>
      <c r="C14" s="446"/>
      <c r="D14" s="446"/>
      <c r="E14" s="446" t="s">
        <v>658</v>
      </c>
      <c r="F14" s="447" t="s">
        <v>916</v>
      </c>
      <c r="G14" s="448" t="s">
        <v>960</v>
      </c>
      <c r="H14" s="447">
        <v>1</v>
      </c>
      <c r="I14" s="449" t="s">
        <v>918</v>
      </c>
      <c r="J14" s="450">
        <v>1</v>
      </c>
      <c r="K14" s="432" t="s">
        <v>919</v>
      </c>
      <c r="L14" s="451">
        <v>2.2799999999999999E-3</v>
      </c>
      <c r="M14" s="452"/>
      <c r="N14" s="452"/>
      <c r="O14" s="452"/>
      <c r="P14" s="433" t="s">
        <v>920</v>
      </c>
      <c r="Q14" s="453"/>
      <c r="R14" s="448"/>
      <c r="S14" s="447" t="s">
        <v>921</v>
      </c>
      <c r="T14" s="454"/>
      <c r="U14" s="454"/>
      <c r="V14" s="454">
        <v>14.3</v>
      </c>
      <c r="W14" s="417">
        <v>2.4389999999999998E-2</v>
      </c>
      <c r="X14" s="455">
        <v>43700</v>
      </c>
      <c r="Y14" s="437" t="s">
        <v>922</v>
      </c>
      <c r="Z14" s="456" t="s">
        <v>1357</v>
      </c>
      <c r="AA14" s="435" t="s">
        <v>1357</v>
      </c>
      <c r="AB14" s="457">
        <v>0.09</v>
      </c>
      <c r="AC14" s="458" t="s">
        <v>961</v>
      </c>
      <c r="AD14" s="459">
        <v>0.02</v>
      </c>
      <c r="AE14" s="448" t="s">
        <v>962</v>
      </c>
      <c r="AF14" s="460">
        <v>0.2</v>
      </c>
      <c r="AG14" s="448" t="s">
        <v>963</v>
      </c>
      <c r="AH14" s="461">
        <v>0.02</v>
      </c>
      <c r="AI14" s="448" t="s">
        <v>964</v>
      </c>
      <c r="AJ14" s="460" t="s">
        <v>1357</v>
      </c>
      <c r="AK14" s="448" t="s">
        <v>965</v>
      </c>
      <c r="AL14" s="461" t="s">
        <v>1357</v>
      </c>
      <c r="AM14" s="462" t="s">
        <v>965</v>
      </c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  <c r="DK14" s="263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263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263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263"/>
      <c r="GK14" s="263"/>
      <c r="GL14" s="263"/>
      <c r="GM14" s="263"/>
    </row>
    <row r="15" spans="1:195" ht="42.75" x14ac:dyDescent="0.2">
      <c r="B15" s="103" t="s">
        <v>1374</v>
      </c>
      <c r="C15" s="70"/>
      <c r="D15" s="104"/>
      <c r="E15" s="105" t="s">
        <v>659</v>
      </c>
      <c r="F15" s="412">
        <v>1E-3</v>
      </c>
      <c r="G15" s="308" t="s">
        <v>1033</v>
      </c>
      <c r="H15" s="412">
        <v>1</v>
      </c>
      <c r="I15" s="430" t="s">
        <v>918</v>
      </c>
      <c r="J15" s="414">
        <v>2.5000000000000001E-2</v>
      </c>
      <c r="K15" s="432" t="s">
        <v>1026</v>
      </c>
      <c r="L15" s="324">
        <v>1E-3</v>
      </c>
      <c r="P15" s="433" t="s">
        <v>966</v>
      </c>
      <c r="S15" s="412" t="s">
        <v>921</v>
      </c>
      <c r="V15" s="417">
        <v>14.3</v>
      </c>
      <c r="W15" s="417">
        <v>2.4389999999999998E-2</v>
      </c>
      <c r="X15" s="387">
        <v>123000</v>
      </c>
      <c r="Y15" s="437" t="s">
        <v>922</v>
      </c>
      <c r="Z15" s="456" t="s">
        <v>1357</v>
      </c>
      <c r="AA15" s="435" t="s">
        <v>1357</v>
      </c>
      <c r="AB15" s="389" t="s">
        <v>1357</v>
      </c>
      <c r="AC15" s="390" t="s">
        <v>1357</v>
      </c>
      <c r="AD15" s="391">
        <v>8.9999999999999998E-4</v>
      </c>
      <c r="AE15" s="326" t="s">
        <v>967</v>
      </c>
      <c r="AF15" s="392">
        <v>1E-3</v>
      </c>
      <c r="AG15" s="308" t="s">
        <v>968</v>
      </c>
      <c r="AH15" s="393">
        <v>2.0000000000000001E-4</v>
      </c>
      <c r="AI15" s="308" t="s">
        <v>969</v>
      </c>
      <c r="AJ15" s="392" t="s">
        <v>1357</v>
      </c>
      <c r="AK15" s="308" t="s">
        <v>1357</v>
      </c>
      <c r="AL15" s="393">
        <v>1.8E-3</v>
      </c>
      <c r="AM15" s="443" t="s">
        <v>970</v>
      </c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  <c r="DG15" s="263"/>
      <c r="DH15" s="263"/>
      <c r="DI15" s="263"/>
      <c r="DJ15" s="263"/>
      <c r="DK15" s="263"/>
      <c r="DL15" s="263"/>
      <c r="DM15" s="263"/>
      <c r="DN15" s="263"/>
      <c r="DO15" s="263"/>
      <c r="DP15" s="263"/>
      <c r="DQ15" s="263"/>
      <c r="DR15" s="263"/>
      <c r="DS15" s="263"/>
      <c r="DT15" s="263"/>
      <c r="DU15" s="263"/>
      <c r="DV15" s="263"/>
      <c r="DW15" s="263"/>
      <c r="DX15" s="263"/>
      <c r="DY15" s="263"/>
      <c r="DZ15" s="263"/>
      <c r="EA15" s="263"/>
      <c r="EB15" s="263"/>
      <c r="EC15" s="263"/>
      <c r="ED15" s="263"/>
      <c r="EE15" s="263"/>
      <c r="EF15" s="263"/>
      <c r="EG15" s="263"/>
      <c r="EH15" s="263"/>
      <c r="EI15" s="263"/>
      <c r="EJ15" s="263"/>
      <c r="EK15" s="263"/>
      <c r="EL15" s="263"/>
      <c r="EM15" s="263"/>
      <c r="EN15" s="263"/>
      <c r="EO15" s="263"/>
      <c r="EP15" s="263"/>
      <c r="EQ15" s="263"/>
      <c r="ER15" s="263"/>
      <c r="ES15" s="263"/>
      <c r="ET15" s="263"/>
      <c r="EU15" s="263"/>
      <c r="EV15" s="263"/>
      <c r="EW15" s="263"/>
      <c r="EX15" s="263"/>
      <c r="EY15" s="263"/>
      <c r="EZ15" s="263"/>
      <c r="FA15" s="263"/>
      <c r="FB15" s="263"/>
      <c r="FC15" s="263"/>
      <c r="FD15" s="263"/>
      <c r="FE15" s="263"/>
      <c r="FF15" s="263"/>
      <c r="FG15" s="263"/>
      <c r="FH15" s="263"/>
      <c r="FI15" s="263"/>
      <c r="FJ15" s="263"/>
      <c r="FK15" s="263"/>
      <c r="FL15" s="263"/>
      <c r="FM15" s="263"/>
      <c r="FN15" s="263"/>
      <c r="FO15" s="263"/>
      <c r="FP15" s="263"/>
      <c r="FQ15" s="263"/>
      <c r="FR15" s="263"/>
      <c r="FS15" s="263"/>
      <c r="FT15" s="263"/>
      <c r="FU15" s="263"/>
      <c r="FV15" s="263"/>
      <c r="FW15" s="263"/>
      <c r="FX15" s="263"/>
      <c r="FY15" s="263"/>
      <c r="FZ15" s="263"/>
      <c r="GA15" s="263"/>
      <c r="GB15" s="263"/>
      <c r="GC15" s="263"/>
      <c r="GD15" s="263"/>
      <c r="GE15" s="263"/>
      <c r="GF15" s="263"/>
      <c r="GG15" s="263"/>
      <c r="GH15" s="263"/>
      <c r="GI15" s="263"/>
      <c r="GJ15" s="263"/>
      <c r="GK15" s="263"/>
      <c r="GL15" s="263"/>
      <c r="GM15" s="263"/>
    </row>
    <row r="16" spans="1:195" ht="42.75" x14ac:dyDescent="0.2">
      <c r="B16" s="22" t="s">
        <v>1377</v>
      </c>
      <c r="D16" s="104"/>
      <c r="E16" s="264" t="s">
        <v>660</v>
      </c>
      <c r="F16" s="412" t="s">
        <v>916</v>
      </c>
      <c r="G16" s="308" t="s">
        <v>917</v>
      </c>
      <c r="H16" s="412">
        <v>1</v>
      </c>
      <c r="I16" s="413" t="s">
        <v>918</v>
      </c>
      <c r="J16" s="414">
        <v>1.2999999999999999E-2</v>
      </c>
      <c r="K16" s="432" t="s">
        <v>1026</v>
      </c>
      <c r="L16" s="324">
        <v>1E-3</v>
      </c>
      <c r="P16" s="433" t="s">
        <v>966</v>
      </c>
      <c r="S16" s="412" t="s">
        <v>921</v>
      </c>
      <c r="X16" s="387">
        <v>12000</v>
      </c>
      <c r="Y16" s="437" t="s">
        <v>922</v>
      </c>
      <c r="Z16" s="327" t="s">
        <v>1357</v>
      </c>
      <c r="AA16" s="326" t="s">
        <v>1357</v>
      </c>
      <c r="AB16" s="389">
        <v>1</v>
      </c>
      <c r="AC16" s="390" t="s">
        <v>971</v>
      </c>
      <c r="AD16" s="391" t="s">
        <v>1357</v>
      </c>
      <c r="AE16" s="326" t="s">
        <v>1357</v>
      </c>
      <c r="AF16" s="392">
        <v>1.5</v>
      </c>
      <c r="AG16" s="308" t="s">
        <v>972</v>
      </c>
      <c r="AH16" s="393" t="s">
        <v>1357</v>
      </c>
      <c r="AI16" s="308" t="s">
        <v>1357</v>
      </c>
      <c r="AJ16" s="392" t="s">
        <v>1357</v>
      </c>
      <c r="AK16" s="308" t="s">
        <v>1357</v>
      </c>
      <c r="AL16" s="393" t="s">
        <v>1357</v>
      </c>
      <c r="AM16" s="394" t="s">
        <v>973</v>
      </c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63"/>
      <c r="DE16" s="263"/>
      <c r="DF16" s="263"/>
      <c r="DG16" s="263"/>
      <c r="DH16" s="263"/>
      <c r="DI16" s="263"/>
      <c r="DJ16" s="263"/>
      <c r="DK16" s="263"/>
      <c r="DL16" s="263"/>
      <c r="DM16" s="263"/>
      <c r="DN16" s="263"/>
      <c r="DO16" s="263"/>
      <c r="DP16" s="263"/>
      <c r="DQ16" s="263"/>
      <c r="DR16" s="263"/>
      <c r="DS16" s="263"/>
      <c r="DT16" s="263"/>
      <c r="DU16" s="263"/>
      <c r="DV16" s="263"/>
      <c r="DW16" s="263"/>
      <c r="DX16" s="263"/>
      <c r="DY16" s="263"/>
      <c r="DZ16" s="263"/>
      <c r="EA16" s="263"/>
      <c r="EB16" s="263"/>
      <c r="EC16" s="263"/>
      <c r="ED16" s="263"/>
      <c r="EE16" s="263"/>
      <c r="EF16" s="263"/>
      <c r="EG16" s="263"/>
      <c r="EH16" s="263"/>
      <c r="EI16" s="263"/>
      <c r="EJ16" s="263"/>
      <c r="EK16" s="263"/>
      <c r="EL16" s="263"/>
      <c r="EM16" s="263"/>
      <c r="EN16" s="263"/>
      <c r="EO16" s="263"/>
      <c r="EP16" s="263"/>
      <c r="EQ16" s="263"/>
      <c r="ER16" s="263"/>
      <c r="ES16" s="263"/>
      <c r="ET16" s="263"/>
      <c r="EU16" s="263"/>
      <c r="EV16" s="263"/>
      <c r="EW16" s="263"/>
      <c r="EX16" s="263"/>
      <c r="EY16" s="263"/>
      <c r="EZ16" s="263"/>
      <c r="FA16" s="263"/>
      <c r="FB16" s="263"/>
      <c r="FC16" s="263"/>
      <c r="FD16" s="263"/>
      <c r="FE16" s="263"/>
      <c r="FF16" s="263"/>
      <c r="FG16" s="263"/>
      <c r="FH16" s="263"/>
      <c r="FI16" s="263"/>
      <c r="FJ16" s="263"/>
      <c r="FK16" s="263"/>
      <c r="FL16" s="263"/>
      <c r="FM16" s="263"/>
      <c r="FN16" s="263"/>
      <c r="FO16" s="263"/>
      <c r="FP16" s="263"/>
      <c r="FQ16" s="263"/>
      <c r="FR16" s="263"/>
      <c r="FS16" s="263"/>
      <c r="FT16" s="263"/>
      <c r="FU16" s="263"/>
      <c r="FV16" s="263"/>
      <c r="FW16" s="263"/>
      <c r="FX16" s="263"/>
      <c r="FY16" s="263"/>
      <c r="FZ16" s="263"/>
      <c r="GA16" s="263"/>
      <c r="GB16" s="263"/>
      <c r="GC16" s="263"/>
      <c r="GD16" s="263"/>
      <c r="GE16" s="263"/>
      <c r="GF16" s="263"/>
      <c r="GG16" s="263"/>
      <c r="GH16" s="263"/>
      <c r="GI16" s="263"/>
      <c r="GJ16" s="263"/>
      <c r="GK16" s="263"/>
      <c r="GL16" s="263"/>
      <c r="GM16" s="263"/>
    </row>
    <row r="17" spans="2:195" ht="32.25" x14ac:dyDescent="0.2">
      <c r="B17" s="22" t="s">
        <v>1379</v>
      </c>
      <c r="D17" s="104"/>
      <c r="E17" s="264" t="s">
        <v>662</v>
      </c>
      <c r="F17" s="412" t="s">
        <v>916</v>
      </c>
      <c r="G17" s="308" t="s">
        <v>917</v>
      </c>
      <c r="H17" s="412">
        <v>1</v>
      </c>
      <c r="I17" s="413" t="s">
        <v>918</v>
      </c>
      <c r="J17" s="414">
        <v>2.5000000000000001E-2</v>
      </c>
      <c r="K17" s="432" t="s">
        <v>1026</v>
      </c>
      <c r="L17" s="324">
        <v>2E-3</v>
      </c>
      <c r="P17" s="433" t="s">
        <v>966</v>
      </c>
      <c r="S17" s="412" t="s">
        <v>921</v>
      </c>
      <c r="X17" s="387">
        <v>12000</v>
      </c>
      <c r="Y17" s="437" t="s">
        <v>922</v>
      </c>
      <c r="Z17" s="327" t="s">
        <v>1357</v>
      </c>
      <c r="AA17" s="326" t="s">
        <v>1357</v>
      </c>
      <c r="AB17" s="389">
        <v>0.02</v>
      </c>
      <c r="AC17" s="390" t="s">
        <v>974</v>
      </c>
      <c r="AD17" s="463">
        <f>0.0001*10</f>
        <v>1E-3</v>
      </c>
      <c r="AE17" s="326" t="s">
        <v>975</v>
      </c>
      <c r="AF17" s="392">
        <v>3.0000000000000001E-3</v>
      </c>
      <c r="AG17" s="308" t="s">
        <v>976</v>
      </c>
      <c r="AH17" s="411">
        <v>1E-4</v>
      </c>
      <c r="AI17" s="316" t="s">
        <v>977</v>
      </c>
      <c r="AJ17" s="392" t="s">
        <v>1357</v>
      </c>
      <c r="AK17" s="308" t="s">
        <v>973</v>
      </c>
      <c r="AL17" s="393">
        <v>1.2E-2</v>
      </c>
      <c r="AM17" s="443" t="s">
        <v>978</v>
      </c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3"/>
      <c r="DD17" s="263"/>
      <c r="DE17" s="263"/>
      <c r="DF17" s="263"/>
      <c r="DG17" s="263"/>
      <c r="DH17" s="263"/>
      <c r="DI17" s="263"/>
      <c r="DJ17" s="263"/>
      <c r="DK17" s="263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  <c r="DW17" s="263"/>
      <c r="DX17" s="263"/>
      <c r="DY17" s="263"/>
      <c r="DZ17" s="263"/>
      <c r="EA17" s="263"/>
      <c r="EB17" s="263"/>
      <c r="EC17" s="263"/>
      <c r="ED17" s="263"/>
      <c r="EE17" s="263"/>
      <c r="EF17" s="263"/>
      <c r="EG17" s="263"/>
      <c r="EH17" s="263"/>
      <c r="EI17" s="263"/>
      <c r="EJ17" s="263"/>
      <c r="EK17" s="263"/>
      <c r="EL17" s="263"/>
      <c r="EM17" s="263"/>
      <c r="EN17" s="263"/>
      <c r="EO17" s="263"/>
      <c r="EP17" s="263"/>
      <c r="EQ17" s="263"/>
      <c r="ER17" s="263"/>
      <c r="ES17" s="263"/>
      <c r="ET17" s="263"/>
      <c r="EU17" s="263"/>
      <c r="EV17" s="263"/>
      <c r="EW17" s="263"/>
      <c r="EX17" s="263"/>
      <c r="EY17" s="263"/>
      <c r="EZ17" s="263"/>
      <c r="FA17" s="263"/>
      <c r="FB17" s="263"/>
      <c r="FC17" s="263"/>
      <c r="FD17" s="263"/>
      <c r="FE17" s="263"/>
      <c r="FF17" s="263"/>
      <c r="FG17" s="263"/>
      <c r="FH17" s="263"/>
      <c r="FI17" s="263"/>
      <c r="FJ17" s="263"/>
      <c r="FK17" s="263"/>
      <c r="FL17" s="263"/>
      <c r="FM17" s="263"/>
      <c r="FN17" s="263"/>
      <c r="FO17" s="263"/>
      <c r="FP17" s="263"/>
      <c r="FQ17" s="263"/>
      <c r="FR17" s="263"/>
      <c r="FS17" s="263"/>
      <c r="FT17" s="263"/>
      <c r="FU17" s="263"/>
      <c r="FV17" s="263"/>
      <c r="FW17" s="263"/>
      <c r="FX17" s="263"/>
      <c r="FY17" s="263"/>
      <c r="FZ17" s="263"/>
      <c r="GA17" s="263"/>
      <c r="GB17" s="263"/>
      <c r="GC17" s="263"/>
      <c r="GD17" s="263"/>
      <c r="GE17" s="263"/>
      <c r="GF17" s="263"/>
      <c r="GG17" s="263"/>
      <c r="GH17" s="263"/>
      <c r="GI17" s="263"/>
      <c r="GJ17" s="263"/>
      <c r="GK17" s="263"/>
      <c r="GL17" s="263"/>
      <c r="GM17" s="263"/>
    </row>
    <row r="18" spans="2:195" s="308" customFormat="1" ht="21.75" x14ac:dyDescent="0.2">
      <c r="B18" s="308" t="s">
        <v>1380</v>
      </c>
      <c r="C18" s="320"/>
      <c r="D18" s="428"/>
      <c r="E18" s="141" t="s">
        <v>663</v>
      </c>
      <c r="F18" s="429" t="s">
        <v>916</v>
      </c>
      <c r="G18" s="308" t="s">
        <v>979</v>
      </c>
      <c r="H18" s="429">
        <v>1</v>
      </c>
      <c r="I18" s="430" t="s">
        <v>918</v>
      </c>
      <c r="J18" s="431">
        <v>1</v>
      </c>
      <c r="K18" s="432" t="s">
        <v>919</v>
      </c>
      <c r="L18" s="324">
        <v>1.2099999999999999E-3</v>
      </c>
      <c r="M18" s="415"/>
      <c r="N18" s="415"/>
      <c r="O18" s="415"/>
      <c r="P18" s="433" t="s">
        <v>920</v>
      </c>
      <c r="Q18" s="416"/>
      <c r="S18" s="429" t="s">
        <v>921</v>
      </c>
      <c r="T18" s="434"/>
      <c r="U18" s="434"/>
      <c r="V18" s="434">
        <v>14.3</v>
      </c>
      <c r="W18" s="417">
        <v>2.4389999999999998E-2</v>
      </c>
      <c r="X18" s="436">
        <v>87500</v>
      </c>
      <c r="Y18" s="437" t="s">
        <v>922</v>
      </c>
      <c r="Z18" s="327" t="s">
        <v>1357</v>
      </c>
      <c r="AA18" s="326" t="s">
        <v>1357</v>
      </c>
      <c r="AB18" s="389">
        <v>0.01</v>
      </c>
      <c r="AC18" s="441" t="s">
        <v>980</v>
      </c>
      <c r="AD18" s="391" t="s">
        <v>1357</v>
      </c>
      <c r="AE18" s="326" t="s">
        <v>1357</v>
      </c>
      <c r="AF18" s="389">
        <v>0.02</v>
      </c>
      <c r="AG18" s="308" t="s">
        <v>981</v>
      </c>
      <c r="AH18" s="439">
        <v>1E-4</v>
      </c>
      <c r="AI18" s="308" t="s">
        <v>982</v>
      </c>
      <c r="AJ18" s="389" t="s">
        <v>1357</v>
      </c>
      <c r="AK18" s="308" t="s">
        <v>1357</v>
      </c>
      <c r="AL18" s="439">
        <v>2.8E-3</v>
      </c>
      <c r="AM18" s="443" t="s">
        <v>983</v>
      </c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  <c r="DG18" s="263"/>
      <c r="DH18" s="263"/>
      <c r="DI18" s="263"/>
      <c r="DJ18" s="263"/>
      <c r="DK18" s="263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  <c r="ES18" s="263"/>
      <c r="ET18" s="263"/>
      <c r="EU18" s="263"/>
      <c r="EV18" s="263"/>
      <c r="EW18" s="263"/>
      <c r="EX18" s="263"/>
      <c r="EY18" s="263"/>
      <c r="EZ18" s="263"/>
      <c r="FA18" s="263"/>
      <c r="FB18" s="263"/>
      <c r="FC18" s="263"/>
      <c r="FD18" s="263"/>
      <c r="FE18" s="263"/>
      <c r="FF18" s="263"/>
      <c r="FG18" s="263"/>
      <c r="FH18" s="263"/>
      <c r="FI18" s="263"/>
      <c r="FJ18" s="263"/>
      <c r="FK18" s="263"/>
      <c r="FL18" s="263"/>
      <c r="FM18" s="263"/>
      <c r="FN18" s="263"/>
      <c r="FO18" s="263"/>
      <c r="FP18" s="263"/>
      <c r="FQ18" s="263"/>
      <c r="FR18" s="263"/>
      <c r="FS18" s="263"/>
      <c r="FT18" s="263"/>
      <c r="FU18" s="263"/>
      <c r="FV18" s="263"/>
      <c r="FW18" s="263"/>
      <c r="FX18" s="263"/>
      <c r="FY18" s="263"/>
      <c r="FZ18" s="263"/>
      <c r="GA18" s="263"/>
      <c r="GB18" s="263"/>
      <c r="GC18" s="263"/>
      <c r="GD18" s="263"/>
      <c r="GE18" s="263"/>
      <c r="GF18" s="263"/>
      <c r="GG18" s="263"/>
      <c r="GH18" s="263"/>
      <c r="GI18" s="263"/>
      <c r="GJ18" s="263"/>
      <c r="GK18" s="263"/>
      <c r="GL18" s="263"/>
      <c r="GM18" s="263"/>
    </row>
    <row r="19" spans="2:195" ht="33.75" x14ac:dyDescent="0.2">
      <c r="B19" s="103" t="s">
        <v>1381</v>
      </c>
      <c r="C19" s="70"/>
      <c r="D19" s="104"/>
      <c r="E19" s="105" t="s">
        <v>665</v>
      </c>
      <c r="F19" s="412" t="s">
        <v>916</v>
      </c>
      <c r="G19" s="308" t="s">
        <v>917</v>
      </c>
      <c r="H19" s="412">
        <v>1</v>
      </c>
      <c r="I19" s="413" t="s">
        <v>918</v>
      </c>
      <c r="J19" s="414">
        <v>1</v>
      </c>
      <c r="K19" s="432" t="s">
        <v>919</v>
      </c>
      <c r="L19" s="324">
        <v>1E-3</v>
      </c>
      <c r="P19" s="433" t="s">
        <v>1027</v>
      </c>
      <c r="S19" s="412" t="s">
        <v>921</v>
      </c>
      <c r="V19" s="417">
        <v>14.3</v>
      </c>
      <c r="W19" s="417">
        <v>2.4389999999999998E-2</v>
      </c>
      <c r="X19" s="387">
        <v>421000</v>
      </c>
      <c r="Y19" s="437" t="s">
        <v>922</v>
      </c>
      <c r="Z19" s="602">
        <v>0.09</v>
      </c>
      <c r="AA19" s="603" t="s">
        <v>253</v>
      </c>
      <c r="AB19" s="392">
        <v>0.01</v>
      </c>
      <c r="AC19" s="444" t="s">
        <v>984</v>
      </c>
      <c r="AD19" s="391" t="s">
        <v>1357</v>
      </c>
      <c r="AE19" s="326" t="s">
        <v>1357</v>
      </c>
      <c r="AF19" s="392">
        <v>3.6999999999999998E-2</v>
      </c>
      <c r="AG19" s="308" t="s">
        <v>985</v>
      </c>
      <c r="AH19" s="393" t="s">
        <v>1357</v>
      </c>
      <c r="AI19" s="308" t="s">
        <v>1357</v>
      </c>
      <c r="AJ19" s="392" t="s">
        <v>1357</v>
      </c>
      <c r="AK19" s="308" t="s">
        <v>1357</v>
      </c>
      <c r="AL19" s="393" t="s">
        <v>1357</v>
      </c>
      <c r="AM19" s="394" t="s">
        <v>986</v>
      </c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F19" s="263"/>
      <c r="FG19" s="263"/>
      <c r="FH19" s="263"/>
      <c r="FI19" s="263"/>
      <c r="FJ19" s="263"/>
      <c r="FK19" s="263"/>
      <c r="FL19" s="263"/>
      <c r="FM19" s="263"/>
      <c r="FN19" s="263"/>
      <c r="FO19" s="263"/>
      <c r="FP19" s="263"/>
      <c r="FQ19" s="263"/>
      <c r="FR19" s="263"/>
      <c r="FS19" s="263"/>
      <c r="FT19" s="263"/>
      <c r="FU19" s="263"/>
      <c r="FV19" s="263"/>
      <c r="FW19" s="263"/>
      <c r="FX19" s="263"/>
      <c r="FY19" s="263"/>
      <c r="FZ19" s="263"/>
      <c r="GA19" s="263"/>
      <c r="GB19" s="263"/>
      <c r="GC19" s="263"/>
      <c r="GD19" s="263"/>
      <c r="GE19" s="263"/>
      <c r="GF19" s="263"/>
      <c r="GG19" s="263"/>
      <c r="GH19" s="263"/>
      <c r="GI19" s="263"/>
      <c r="GJ19" s="263"/>
      <c r="GK19" s="263"/>
      <c r="GL19" s="263"/>
      <c r="GM19" s="263"/>
    </row>
    <row r="20" spans="2:195" s="464" customFormat="1" ht="32.25" x14ac:dyDescent="0.2">
      <c r="B20" s="464" t="s">
        <v>987</v>
      </c>
      <c r="C20" s="465"/>
      <c r="D20" s="466"/>
      <c r="E20" s="467" t="s">
        <v>666</v>
      </c>
      <c r="F20" s="468" t="s">
        <v>916</v>
      </c>
      <c r="G20" s="308" t="s">
        <v>917</v>
      </c>
      <c r="H20" s="468">
        <v>1</v>
      </c>
      <c r="I20" s="469" t="s">
        <v>918</v>
      </c>
      <c r="J20" s="470">
        <v>1</v>
      </c>
      <c r="K20" s="432" t="s">
        <v>919</v>
      </c>
      <c r="L20" s="471">
        <v>4.7200000000000002E-5</v>
      </c>
      <c r="M20" s="472"/>
      <c r="N20" s="472"/>
      <c r="O20" s="472"/>
      <c r="P20" s="433" t="s">
        <v>920</v>
      </c>
      <c r="Q20" s="473"/>
      <c r="R20" s="433"/>
      <c r="S20" s="468"/>
      <c r="T20" s="474"/>
      <c r="U20" s="474"/>
      <c r="V20" s="474">
        <v>4.5</v>
      </c>
      <c r="W20" s="474"/>
      <c r="X20" s="475">
        <v>1000000</v>
      </c>
      <c r="Y20" s="437" t="s">
        <v>922</v>
      </c>
      <c r="Z20" s="476" t="s">
        <v>1357</v>
      </c>
      <c r="AA20" s="477" t="s">
        <v>1357</v>
      </c>
      <c r="AB20" s="478">
        <v>0.05</v>
      </c>
      <c r="AC20" s="479" t="s">
        <v>988</v>
      </c>
      <c r="AD20" s="480" t="s">
        <v>1357</v>
      </c>
      <c r="AE20" s="481" t="s">
        <v>1357</v>
      </c>
      <c r="AF20" s="480">
        <v>5.0000000000000001E-3</v>
      </c>
      <c r="AG20" s="433" t="s">
        <v>989</v>
      </c>
      <c r="AH20" s="482" t="s">
        <v>1357</v>
      </c>
      <c r="AI20" s="433" t="s">
        <v>1357</v>
      </c>
      <c r="AJ20" s="483" t="s">
        <v>1357</v>
      </c>
      <c r="AK20" s="479" t="s">
        <v>1357</v>
      </c>
      <c r="AL20" s="484" t="s">
        <v>1357</v>
      </c>
      <c r="AM20" s="432" t="s">
        <v>1032</v>
      </c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3"/>
      <c r="FG20" s="263"/>
      <c r="FH20" s="263"/>
      <c r="FI20" s="263"/>
      <c r="FJ20" s="263"/>
      <c r="FK20" s="263"/>
      <c r="FL20" s="263"/>
      <c r="FM20" s="263"/>
      <c r="FN20" s="263"/>
      <c r="FO20" s="263"/>
      <c r="FP20" s="263"/>
      <c r="FQ20" s="263"/>
      <c r="FR20" s="263"/>
      <c r="FS20" s="263"/>
      <c r="FT20" s="263"/>
      <c r="FU20" s="263"/>
      <c r="FV20" s="263"/>
      <c r="FW20" s="263"/>
      <c r="FX20" s="263"/>
      <c r="FY20" s="263"/>
      <c r="FZ20" s="263"/>
      <c r="GA20" s="263"/>
      <c r="GB20" s="263"/>
      <c r="GC20" s="263"/>
      <c r="GD20" s="263"/>
      <c r="GE20" s="263"/>
      <c r="GF20" s="263"/>
      <c r="GG20" s="263"/>
      <c r="GH20" s="263"/>
      <c r="GI20" s="263"/>
      <c r="GJ20" s="263"/>
      <c r="GK20" s="263"/>
      <c r="GL20" s="263"/>
      <c r="GM20" s="263"/>
    </row>
    <row r="21" spans="2:195" s="464" customFormat="1" ht="32.25" x14ac:dyDescent="0.2">
      <c r="B21" s="464" t="s">
        <v>990</v>
      </c>
      <c r="C21" s="465"/>
      <c r="D21" s="466"/>
      <c r="E21" s="467" t="s">
        <v>667</v>
      </c>
      <c r="F21" s="468" t="s">
        <v>916</v>
      </c>
      <c r="G21" s="308" t="s">
        <v>917</v>
      </c>
      <c r="H21" s="468">
        <v>1</v>
      </c>
      <c r="I21" s="469" t="s">
        <v>918</v>
      </c>
      <c r="J21" s="470">
        <v>1</v>
      </c>
      <c r="K21" s="432" t="s">
        <v>919</v>
      </c>
      <c r="L21" s="471">
        <v>8.6600000000000002E-4</v>
      </c>
      <c r="M21" s="472"/>
      <c r="N21" s="472"/>
      <c r="O21" s="472"/>
      <c r="P21" s="433" t="s">
        <v>920</v>
      </c>
      <c r="Q21" s="473">
        <v>0.22800000000000001</v>
      </c>
      <c r="R21" s="433" t="s">
        <v>991</v>
      </c>
      <c r="S21" s="468" t="s">
        <v>921</v>
      </c>
      <c r="T21" s="485"/>
      <c r="U21" s="485"/>
      <c r="V21" s="474">
        <v>2.71</v>
      </c>
      <c r="W21" s="474">
        <v>1.2999999999999999E-4</v>
      </c>
      <c r="X21" s="475">
        <v>1000000</v>
      </c>
      <c r="Y21" s="437" t="s">
        <v>922</v>
      </c>
      <c r="Z21" s="604">
        <f>0.56/10</f>
        <v>5.6000000000000008E-2</v>
      </c>
      <c r="AA21" s="605" t="s">
        <v>1143</v>
      </c>
      <c r="AB21" s="478">
        <v>0.05</v>
      </c>
      <c r="AC21" s="486" t="s">
        <v>992</v>
      </c>
      <c r="AD21" s="487" t="s">
        <v>1357</v>
      </c>
      <c r="AE21" s="477" t="s">
        <v>1357</v>
      </c>
      <c r="AF21" s="483">
        <v>0.02</v>
      </c>
      <c r="AG21" s="486" t="s">
        <v>993</v>
      </c>
      <c r="AH21" s="488" t="s">
        <v>1357</v>
      </c>
      <c r="AI21" s="489" t="s">
        <v>1357</v>
      </c>
      <c r="AJ21" s="482" t="s">
        <v>1357</v>
      </c>
      <c r="AK21" s="479" t="s">
        <v>1357</v>
      </c>
      <c r="AL21" s="484" t="s">
        <v>1357</v>
      </c>
      <c r="AM21" s="394" t="s">
        <v>994</v>
      </c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63"/>
      <c r="DE21" s="263"/>
      <c r="DF21" s="263"/>
      <c r="DG21" s="263"/>
      <c r="DH21" s="263"/>
      <c r="DI21" s="263"/>
      <c r="DJ21" s="263"/>
      <c r="DK21" s="263"/>
      <c r="DL21" s="263"/>
      <c r="DM21" s="263"/>
      <c r="DN21" s="263"/>
      <c r="DO21" s="263"/>
      <c r="DP21" s="263"/>
      <c r="DQ21" s="263"/>
      <c r="DR21" s="263"/>
      <c r="DS21" s="263"/>
      <c r="DT21" s="263"/>
      <c r="DU21" s="263"/>
      <c r="DV21" s="263"/>
      <c r="DW21" s="263"/>
      <c r="DX21" s="263"/>
      <c r="DY21" s="263"/>
      <c r="DZ21" s="263"/>
      <c r="EA21" s="263"/>
      <c r="EB21" s="263"/>
      <c r="EC21" s="263"/>
      <c r="ED21" s="263"/>
      <c r="EE21" s="263"/>
      <c r="EF21" s="263"/>
      <c r="EG21" s="263"/>
      <c r="EH21" s="263"/>
      <c r="EI21" s="263"/>
      <c r="EJ21" s="263"/>
      <c r="EK21" s="263"/>
      <c r="EL21" s="263"/>
      <c r="EM21" s="263"/>
      <c r="EN21" s="263"/>
      <c r="EO21" s="263"/>
      <c r="EP21" s="263"/>
      <c r="EQ21" s="263"/>
      <c r="ER21" s="263"/>
      <c r="ES21" s="263"/>
      <c r="ET21" s="263"/>
      <c r="EU21" s="263"/>
      <c r="EV21" s="263"/>
      <c r="EW21" s="263"/>
      <c r="EX21" s="263"/>
      <c r="EY21" s="263"/>
      <c r="EZ21" s="263"/>
      <c r="FA21" s="263"/>
      <c r="FB21" s="263"/>
      <c r="FC21" s="263"/>
      <c r="FD21" s="263"/>
      <c r="FE21" s="263"/>
      <c r="FF21" s="263"/>
      <c r="FG21" s="263"/>
      <c r="FH21" s="263"/>
      <c r="FI21" s="263"/>
      <c r="FJ21" s="263"/>
      <c r="FK21" s="263"/>
      <c r="FL21" s="263"/>
      <c r="FM21" s="263"/>
      <c r="FN21" s="263"/>
      <c r="FO21" s="263"/>
      <c r="FP21" s="263"/>
      <c r="FQ21" s="263"/>
      <c r="FR21" s="263"/>
      <c r="FS21" s="263"/>
      <c r="FT21" s="263"/>
      <c r="FU21" s="263"/>
      <c r="FV21" s="263"/>
      <c r="FW21" s="263"/>
      <c r="FX21" s="263"/>
      <c r="FY21" s="263"/>
      <c r="FZ21" s="263"/>
      <c r="GA21" s="263"/>
      <c r="GB21" s="263"/>
      <c r="GC21" s="263"/>
      <c r="GD21" s="263"/>
      <c r="GE21" s="263"/>
      <c r="GF21" s="263"/>
      <c r="GG21" s="263"/>
      <c r="GH21" s="263"/>
      <c r="GI21" s="263"/>
      <c r="GJ21" s="263"/>
      <c r="GK21" s="263"/>
      <c r="GL21" s="263"/>
      <c r="GM21" s="263"/>
    </row>
    <row r="22" spans="2:195" s="464" customFormat="1" ht="45" customHeight="1" x14ac:dyDescent="0.2">
      <c r="B22" s="464" t="s">
        <v>1385</v>
      </c>
      <c r="C22" s="465"/>
      <c r="D22" s="466"/>
      <c r="E22" s="467" t="s">
        <v>995</v>
      </c>
      <c r="F22" s="468" t="s">
        <v>916</v>
      </c>
      <c r="G22" s="308" t="s">
        <v>917</v>
      </c>
      <c r="H22" s="468">
        <v>0.7</v>
      </c>
      <c r="I22" s="432" t="s">
        <v>996</v>
      </c>
      <c r="J22" s="470">
        <v>1</v>
      </c>
      <c r="K22" s="432" t="s">
        <v>919</v>
      </c>
      <c r="L22" s="471">
        <v>1.6100000000000001E-3</v>
      </c>
      <c r="M22" s="472"/>
      <c r="N22" s="472"/>
      <c r="O22" s="472"/>
      <c r="P22" s="433" t="s">
        <v>920</v>
      </c>
      <c r="Q22" s="473"/>
      <c r="R22" s="433"/>
      <c r="S22" s="468" t="s">
        <v>921</v>
      </c>
      <c r="T22" s="485"/>
      <c r="U22" s="485"/>
      <c r="V22" s="474">
        <v>14.3</v>
      </c>
      <c r="W22" s="417">
        <v>2.4389999999999998E-2</v>
      </c>
      <c r="X22" s="475">
        <v>1.69</v>
      </c>
      <c r="Y22" s="437" t="s">
        <v>922</v>
      </c>
      <c r="Z22" s="606">
        <v>0.16700000000000001</v>
      </c>
      <c r="AA22" s="607" t="s">
        <v>1144</v>
      </c>
      <c r="AB22" s="478">
        <v>0.06</v>
      </c>
      <c r="AC22" s="486" t="s">
        <v>837</v>
      </c>
      <c r="AD22" s="487" t="s">
        <v>1357</v>
      </c>
      <c r="AE22" s="477" t="s">
        <v>1357</v>
      </c>
      <c r="AF22" s="478">
        <v>0.06</v>
      </c>
      <c r="AG22" s="486" t="s">
        <v>838</v>
      </c>
      <c r="AH22" s="488" t="s">
        <v>1357</v>
      </c>
      <c r="AI22" s="490" t="s">
        <v>1357</v>
      </c>
      <c r="AJ22" s="410" t="s">
        <v>1357</v>
      </c>
      <c r="AK22" s="479" t="s">
        <v>1357</v>
      </c>
      <c r="AL22" s="484" t="s">
        <v>1357</v>
      </c>
      <c r="AM22" s="432" t="s">
        <v>1357</v>
      </c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  <c r="DG22" s="263"/>
      <c r="DH22" s="263"/>
      <c r="DI22" s="263"/>
      <c r="DJ22" s="263"/>
      <c r="DK22" s="263"/>
      <c r="DL22" s="263"/>
      <c r="DM22" s="263"/>
      <c r="DN22" s="263"/>
      <c r="DO22" s="263"/>
      <c r="DP22" s="263"/>
      <c r="DQ22" s="263"/>
      <c r="DR22" s="263"/>
      <c r="DS22" s="263"/>
      <c r="DT22" s="263"/>
      <c r="DU22" s="263"/>
      <c r="DV22" s="263"/>
      <c r="DW22" s="263"/>
      <c r="DX22" s="263"/>
      <c r="DY22" s="263"/>
      <c r="DZ22" s="263"/>
      <c r="EA22" s="263"/>
      <c r="EB22" s="263"/>
      <c r="EC22" s="263"/>
      <c r="ED22" s="263"/>
      <c r="EE22" s="263"/>
      <c r="EF22" s="263"/>
      <c r="EG22" s="263"/>
      <c r="EH22" s="263"/>
      <c r="EI22" s="263"/>
      <c r="EJ22" s="263"/>
      <c r="EK22" s="263"/>
      <c r="EL22" s="263"/>
      <c r="EM22" s="263"/>
      <c r="EN22" s="263"/>
      <c r="EO22" s="263"/>
      <c r="EP22" s="263"/>
      <c r="EQ22" s="263"/>
      <c r="ER22" s="263"/>
      <c r="ES22" s="263"/>
      <c r="ET22" s="263"/>
      <c r="EU22" s="263"/>
      <c r="EV22" s="263"/>
      <c r="EW22" s="263"/>
      <c r="EX22" s="263"/>
      <c r="EY22" s="263"/>
      <c r="EZ22" s="263"/>
      <c r="FA22" s="263"/>
      <c r="FB22" s="263"/>
      <c r="FC22" s="263"/>
      <c r="FD22" s="263"/>
      <c r="FE22" s="263"/>
      <c r="FF22" s="263"/>
      <c r="FG22" s="263"/>
      <c r="FH22" s="263"/>
      <c r="FI22" s="263"/>
      <c r="FJ22" s="263"/>
      <c r="FK22" s="263"/>
      <c r="FL22" s="263"/>
      <c r="FM22" s="263"/>
      <c r="FN22" s="263"/>
      <c r="FO22" s="263"/>
      <c r="FP22" s="263"/>
      <c r="FQ22" s="263"/>
      <c r="FR22" s="263"/>
      <c r="FS22" s="263"/>
      <c r="FT22" s="263"/>
      <c r="FU22" s="263"/>
      <c r="FV22" s="263"/>
      <c r="FW22" s="263"/>
      <c r="FX22" s="263"/>
      <c r="FY22" s="263"/>
      <c r="FZ22" s="263"/>
      <c r="GA22" s="263"/>
      <c r="GB22" s="263"/>
      <c r="GC22" s="263"/>
      <c r="GD22" s="263"/>
      <c r="GE22" s="263"/>
      <c r="GF22" s="263"/>
      <c r="GG22" s="263"/>
      <c r="GH22" s="263"/>
      <c r="GI22" s="263"/>
      <c r="GJ22" s="263"/>
      <c r="GK22" s="263"/>
      <c r="GL22" s="263"/>
      <c r="GM22" s="263"/>
    </row>
    <row r="23" spans="2:195" s="103" customFormat="1" ht="21.75" x14ac:dyDescent="0.2">
      <c r="B23" s="103" t="s">
        <v>1386</v>
      </c>
      <c r="C23" s="104"/>
      <c r="D23" s="104"/>
      <c r="E23" s="105" t="s">
        <v>669</v>
      </c>
      <c r="F23" s="395" t="s">
        <v>916</v>
      </c>
      <c r="G23" s="308" t="s">
        <v>917</v>
      </c>
      <c r="H23" s="491">
        <v>1</v>
      </c>
      <c r="I23" s="492" t="s">
        <v>918</v>
      </c>
      <c r="J23" s="397">
        <v>1</v>
      </c>
      <c r="K23" s="432" t="s">
        <v>919</v>
      </c>
      <c r="L23" s="399">
        <v>2.4699999999999999E-4</v>
      </c>
      <c r="M23" s="400"/>
      <c r="N23" s="400"/>
      <c r="O23" s="400"/>
      <c r="P23" s="433" t="s">
        <v>920</v>
      </c>
      <c r="Q23" s="401"/>
      <c r="R23" s="316"/>
      <c r="S23" s="395" t="s">
        <v>921</v>
      </c>
      <c r="T23" s="402"/>
      <c r="U23" s="402"/>
      <c r="V23" s="402">
        <v>14.3</v>
      </c>
      <c r="W23" s="417">
        <v>2.4389999999999998E-2</v>
      </c>
      <c r="X23" s="403">
        <v>624000</v>
      </c>
      <c r="Y23" s="437" t="s">
        <v>922</v>
      </c>
      <c r="Z23" s="327" t="s">
        <v>1357</v>
      </c>
      <c r="AA23" s="326" t="s">
        <v>1357</v>
      </c>
      <c r="AB23" s="407">
        <v>0.3</v>
      </c>
      <c r="AC23" s="316" t="s">
        <v>839</v>
      </c>
      <c r="AD23" s="409" t="s">
        <v>1357</v>
      </c>
      <c r="AE23" s="406" t="s">
        <v>1357</v>
      </c>
      <c r="AF23" s="410">
        <v>0.3</v>
      </c>
      <c r="AG23" s="408" t="s">
        <v>839</v>
      </c>
      <c r="AH23" s="463" t="s">
        <v>1357</v>
      </c>
      <c r="AI23" s="316" t="s">
        <v>1357</v>
      </c>
      <c r="AJ23" s="410" t="s">
        <v>1357</v>
      </c>
      <c r="AK23" s="408" t="s">
        <v>1357</v>
      </c>
      <c r="AL23" s="463" t="s">
        <v>1357</v>
      </c>
      <c r="AM23" s="398" t="s">
        <v>1357</v>
      </c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  <c r="DG23" s="263"/>
      <c r="DH23" s="263"/>
      <c r="DI23" s="263"/>
      <c r="DJ23" s="263"/>
      <c r="DK23" s="263"/>
      <c r="DL23" s="263"/>
      <c r="DM23" s="263"/>
      <c r="DN23" s="263"/>
      <c r="DO23" s="263"/>
      <c r="DP23" s="263"/>
      <c r="DQ23" s="263"/>
      <c r="DR23" s="263"/>
      <c r="DS23" s="263"/>
      <c r="DT23" s="263"/>
      <c r="DU23" s="263"/>
      <c r="DV23" s="263"/>
      <c r="DW23" s="263"/>
      <c r="DX23" s="263"/>
      <c r="DY23" s="263"/>
      <c r="DZ23" s="263"/>
      <c r="EA23" s="263"/>
      <c r="EB23" s="263"/>
      <c r="EC23" s="263"/>
      <c r="ED23" s="263"/>
      <c r="EE23" s="263"/>
      <c r="EF23" s="263"/>
      <c r="EG23" s="263"/>
      <c r="EH23" s="263"/>
      <c r="EI23" s="263"/>
      <c r="EJ23" s="263"/>
      <c r="EK23" s="263"/>
      <c r="EL23" s="263"/>
      <c r="EM23" s="263"/>
      <c r="EN23" s="263"/>
      <c r="EO23" s="263"/>
      <c r="EP23" s="263"/>
      <c r="EQ23" s="263"/>
      <c r="ER23" s="263"/>
      <c r="ES23" s="263"/>
      <c r="ET23" s="263"/>
      <c r="EU23" s="263"/>
      <c r="EV23" s="263"/>
      <c r="EW23" s="263"/>
      <c r="EX23" s="263"/>
      <c r="EY23" s="263"/>
      <c r="EZ23" s="263"/>
      <c r="FA23" s="263"/>
      <c r="FB23" s="263"/>
      <c r="FC23" s="263"/>
      <c r="FD23" s="263"/>
      <c r="FE23" s="263"/>
      <c r="FF23" s="263"/>
      <c r="FG23" s="263"/>
      <c r="FH23" s="263"/>
      <c r="FI23" s="263"/>
      <c r="FJ23" s="263"/>
      <c r="FK23" s="263"/>
      <c r="FL23" s="263"/>
      <c r="FM23" s="263"/>
      <c r="FN23" s="263"/>
      <c r="FO23" s="263"/>
      <c r="FP23" s="263"/>
      <c r="FQ23" s="263"/>
      <c r="FR23" s="263"/>
      <c r="FS23" s="263"/>
      <c r="FT23" s="263"/>
      <c r="FU23" s="263"/>
      <c r="FV23" s="263"/>
      <c r="FW23" s="263"/>
      <c r="FX23" s="263"/>
      <c r="FY23" s="263"/>
      <c r="FZ23" s="263"/>
      <c r="GA23" s="263"/>
      <c r="GB23" s="263"/>
      <c r="GC23" s="263"/>
      <c r="GD23" s="263"/>
      <c r="GE23" s="263"/>
      <c r="GF23" s="263"/>
      <c r="GG23" s="263"/>
      <c r="GH23" s="263"/>
      <c r="GI23" s="263"/>
      <c r="GJ23" s="263"/>
      <c r="GK23" s="263"/>
      <c r="GL23" s="263"/>
      <c r="GM23" s="263"/>
    </row>
    <row r="24" spans="2:195" ht="21.75" x14ac:dyDescent="0.2">
      <c r="B24" s="22" t="s">
        <v>1387</v>
      </c>
      <c r="D24" s="104"/>
      <c r="E24" s="264" t="s">
        <v>670</v>
      </c>
      <c r="F24" s="493" t="s">
        <v>840</v>
      </c>
      <c r="J24" s="414">
        <v>1</v>
      </c>
      <c r="K24" s="432" t="s">
        <v>919</v>
      </c>
      <c r="L24" s="324">
        <v>3.4200000000000002E-4</v>
      </c>
      <c r="P24" s="433" t="s">
        <v>920</v>
      </c>
      <c r="S24" s="412"/>
      <c r="V24" s="417">
        <v>14.3</v>
      </c>
      <c r="W24" s="417">
        <v>2.4389999999999998E-2</v>
      </c>
      <c r="X24" s="387">
        <v>9581</v>
      </c>
      <c r="Y24" s="437" t="s">
        <v>922</v>
      </c>
      <c r="Z24" s="327" t="s">
        <v>1357</v>
      </c>
      <c r="AA24" s="326" t="s">
        <v>1357</v>
      </c>
      <c r="AB24" s="389"/>
      <c r="AC24" s="390"/>
      <c r="AD24" s="391"/>
      <c r="AJ24" s="392"/>
      <c r="AK24" s="441"/>
      <c r="AL24" s="325"/>
      <c r="AM24" s="394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3"/>
      <c r="CH24" s="263"/>
      <c r="CI24" s="263"/>
      <c r="CJ24" s="263"/>
      <c r="CK24" s="263"/>
      <c r="CL24" s="263"/>
      <c r="CM24" s="263"/>
      <c r="CN24" s="263"/>
      <c r="CO24" s="263"/>
      <c r="CP24" s="263"/>
      <c r="CQ24" s="263"/>
      <c r="CR24" s="263"/>
      <c r="CS24" s="263"/>
      <c r="CT24" s="263"/>
      <c r="CU24" s="263"/>
      <c r="CV24" s="263"/>
      <c r="CW24" s="263"/>
      <c r="CX24" s="263"/>
      <c r="CY24" s="263"/>
      <c r="CZ24" s="263"/>
      <c r="DA24" s="263"/>
      <c r="DB24" s="263"/>
      <c r="DC24" s="263"/>
      <c r="DD24" s="263"/>
      <c r="DE24" s="263"/>
      <c r="DF24" s="263"/>
      <c r="DG24" s="263"/>
      <c r="DH24" s="263"/>
      <c r="DI24" s="263"/>
      <c r="DJ24" s="263"/>
      <c r="DK24" s="263"/>
      <c r="DL24" s="263"/>
      <c r="DM24" s="263"/>
      <c r="DN24" s="263"/>
      <c r="DO24" s="263"/>
      <c r="DP24" s="263"/>
      <c r="DQ24" s="263"/>
      <c r="DR24" s="263"/>
      <c r="DS24" s="263"/>
      <c r="DT24" s="263"/>
      <c r="DU24" s="263"/>
      <c r="DV24" s="263"/>
      <c r="DW24" s="263"/>
      <c r="DX24" s="263"/>
      <c r="DY24" s="263"/>
      <c r="DZ24" s="263"/>
      <c r="EA24" s="263"/>
      <c r="EB24" s="263"/>
      <c r="EC24" s="263"/>
      <c r="ED24" s="263"/>
      <c r="EE24" s="263"/>
      <c r="EF24" s="263"/>
      <c r="EG24" s="263"/>
      <c r="EH24" s="263"/>
      <c r="EI24" s="263"/>
      <c r="EJ24" s="263"/>
      <c r="EK24" s="263"/>
      <c r="EL24" s="263"/>
      <c r="EM24" s="263"/>
      <c r="EN24" s="263"/>
      <c r="EO24" s="263"/>
      <c r="EP24" s="263"/>
      <c r="EQ24" s="263"/>
      <c r="ER24" s="263"/>
      <c r="ES24" s="263"/>
      <c r="ET24" s="263"/>
      <c r="EU24" s="263"/>
      <c r="EV24" s="263"/>
      <c r="EW24" s="263"/>
      <c r="EX24" s="263"/>
      <c r="EY24" s="263"/>
      <c r="EZ24" s="263"/>
      <c r="FA24" s="263"/>
      <c r="FB24" s="263"/>
      <c r="FC24" s="263"/>
      <c r="FD24" s="263"/>
      <c r="FE24" s="263"/>
      <c r="FF24" s="263"/>
      <c r="FG24" s="263"/>
      <c r="FH24" s="263"/>
      <c r="FI24" s="263"/>
      <c r="FJ24" s="263"/>
      <c r="FK24" s="263"/>
      <c r="FL24" s="263"/>
      <c r="FM24" s="263"/>
      <c r="FN24" s="263"/>
      <c r="FO24" s="263"/>
      <c r="FP24" s="263"/>
      <c r="FQ24" s="263"/>
      <c r="FR24" s="263"/>
      <c r="FS24" s="263"/>
      <c r="FT24" s="263"/>
      <c r="FU24" s="263"/>
      <c r="FV24" s="263"/>
      <c r="FW24" s="263"/>
      <c r="FX24" s="263"/>
      <c r="FY24" s="263"/>
      <c r="FZ24" s="263"/>
      <c r="GA24" s="263"/>
      <c r="GB24" s="263"/>
      <c r="GC24" s="263"/>
      <c r="GD24" s="263"/>
      <c r="GE24" s="263"/>
      <c r="GF24" s="263"/>
      <c r="GG24" s="263"/>
      <c r="GH24" s="263"/>
      <c r="GI24" s="263"/>
      <c r="GJ24" s="263"/>
      <c r="GK24" s="263"/>
      <c r="GL24" s="263"/>
      <c r="GM24" s="263"/>
    </row>
    <row r="25" spans="2:195" ht="21" x14ac:dyDescent="0.15">
      <c r="B25" s="22" t="s">
        <v>528</v>
      </c>
      <c r="D25" s="104"/>
      <c r="E25" s="264" t="s">
        <v>529</v>
      </c>
      <c r="F25" s="412" t="s">
        <v>916</v>
      </c>
      <c r="G25" s="308" t="s">
        <v>917</v>
      </c>
      <c r="H25" s="412">
        <v>1</v>
      </c>
      <c r="I25" s="413" t="s">
        <v>918</v>
      </c>
      <c r="J25" s="414">
        <v>1</v>
      </c>
      <c r="K25" s="432" t="s">
        <v>919</v>
      </c>
      <c r="L25" s="324">
        <v>4.8999999999999998E-4</v>
      </c>
      <c r="P25" s="433" t="s">
        <v>920</v>
      </c>
      <c r="S25" s="412" t="s">
        <v>921</v>
      </c>
      <c r="V25" s="417">
        <v>14.3</v>
      </c>
      <c r="W25" s="417">
        <v>2.4389999999999998E-2</v>
      </c>
      <c r="X25" s="387">
        <v>176000</v>
      </c>
      <c r="Y25" s="437" t="s">
        <v>922</v>
      </c>
      <c r="Z25" s="327" t="s">
        <v>1357</v>
      </c>
      <c r="AA25" s="326" t="s">
        <v>1357</v>
      </c>
      <c r="AB25" s="389">
        <v>0.02</v>
      </c>
      <c r="AC25" s="326" t="s">
        <v>841</v>
      </c>
      <c r="AD25" s="391" t="s">
        <v>1357</v>
      </c>
      <c r="AE25" s="326" t="s">
        <v>1357</v>
      </c>
      <c r="AF25" s="392">
        <v>2.3E-2</v>
      </c>
      <c r="AG25" s="308" t="s">
        <v>842</v>
      </c>
      <c r="AH25" s="393" t="s">
        <v>1357</v>
      </c>
      <c r="AI25" s="308" t="s">
        <v>1357</v>
      </c>
      <c r="AJ25" s="392" t="s">
        <v>1357</v>
      </c>
      <c r="AK25" s="308" t="s">
        <v>1357</v>
      </c>
      <c r="AL25" s="393" t="s">
        <v>1357</v>
      </c>
      <c r="AM25" s="308" t="s">
        <v>1357</v>
      </c>
    </row>
    <row r="26" spans="2:195" ht="32.25" x14ac:dyDescent="0.2">
      <c r="B26" s="22" t="s">
        <v>1389</v>
      </c>
      <c r="C26" s="70"/>
      <c r="D26" s="104"/>
      <c r="E26" s="105" t="s">
        <v>672</v>
      </c>
      <c r="F26" s="412" t="s">
        <v>916</v>
      </c>
      <c r="G26" s="308" t="s">
        <v>917</v>
      </c>
      <c r="H26" s="412">
        <v>1</v>
      </c>
      <c r="I26" s="413" t="s">
        <v>918</v>
      </c>
      <c r="J26" s="414">
        <v>0.04</v>
      </c>
      <c r="K26" s="432" t="s">
        <v>1026</v>
      </c>
      <c r="L26" s="324">
        <v>1E-3</v>
      </c>
      <c r="P26" s="433" t="s">
        <v>1027</v>
      </c>
      <c r="S26" s="412" t="s">
        <v>921</v>
      </c>
      <c r="V26" s="417">
        <v>14.3</v>
      </c>
      <c r="W26" s="417">
        <v>2.4389999999999998E-2</v>
      </c>
      <c r="X26" s="387">
        <v>87200</v>
      </c>
      <c r="Y26" s="437" t="s">
        <v>922</v>
      </c>
      <c r="Z26" s="327" t="s">
        <v>1357</v>
      </c>
      <c r="AA26" s="326" t="s">
        <v>1357</v>
      </c>
      <c r="AB26" s="389">
        <v>0.14000000000000001</v>
      </c>
      <c r="AC26" s="390" t="s">
        <v>843</v>
      </c>
      <c r="AD26" s="391" t="s">
        <v>1357</v>
      </c>
      <c r="AE26" s="326" t="s">
        <v>1357</v>
      </c>
      <c r="AF26" s="392">
        <v>0.14000000000000001</v>
      </c>
      <c r="AG26" s="442" t="s">
        <v>844</v>
      </c>
      <c r="AH26" s="411">
        <v>2.0000000000000001E-4</v>
      </c>
      <c r="AI26" s="316" t="s">
        <v>845</v>
      </c>
      <c r="AJ26" s="392" t="s">
        <v>1357</v>
      </c>
      <c r="AK26" s="308" t="s">
        <v>1357</v>
      </c>
      <c r="AL26" s="393" t="s">
        <v>1357</v>
      </c>
      <c r="AM26" s="394" t="s">
        <v>1357</v>
      </c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  <c r="CA26" s="263"/>
      <c r="CB26" s="263"/>
      <c r="CC26" s="263"/>
      <c r="CD26" s="263"/>
      <c r="CE26" s="263"/>
      <c r="CF26" s="263"/>
      <c r="CG26" s="263"/>
      <c r="CH26" s="263"/>
      <c r="CI26" s="263"/>
      <c r="CJ26" s="263"/>
      <c r="CK26" s="263"/>
      <c r="CL26" s="263"/>
      <c r="CM26" s="263"/>
      <c r="CN26" s="263"/>
      <c r="CO26" s="263"/>
      <c r="CP26" s="263"/>
      <c r="CQ26" s="263"/>
      <c r="CR26" s="263"/>
      <c r="CS26" s="263"/>
      <c r="CT26" s="263"/>
      <c r="CU26" s="263"/>
      <c r="CV26" s="263"/>
      <c r="CW26" s="263"/>
      <c r="CX26" s="263"/>
      <c r="CY26" s="263"/>
      <c r="CZ26" s="263"/>
      <c r="DA26" s="263"/>
      <c r="DB26" s="263"/>
      <c r="DC26" s="263"/>
      <c r="DD26" s="263"/>
      <c r="DE26" s="263"/>
      <c r="DF26" s="263"/>
      <c r="DG26" s="263"/>
      <c r="DH26" s="263"/>
      <c r="DI26" s="263"/>
      <c r="DJ26" s="263"/>
      <c r="DK26" s="263"/>
      <c r="DL26" s="263"/>
      <c r="DM26" s="263"/>
      <c r="DN26" s="263"/>
      <c r="DO26" s="263"/>
      <c r="DP26" s="263"/>
      <c r="DQ26" s="263"/>
      <c r="DR26" s="263"/>
      <c r="DS26" s="263"/>
      <c r="DT26" s="263"/>
      <c r="DU26" s="263"/>
      <c r="DV26" s="263"/>
      <c r="DW26" s="263"/>
      <c r="DX26" s="263"/>
      <c r="DY26" s="263"/>
      <c r="DZ26" s="263"/>
      <c r="EA26" s="263"/>
      <c r="EB26" s="263"/>
      <c r="EC26" s="263"/>
      <c r="ED26" s="263"/>
      <c r="EE26" s="263"/>
      <c r="EF26" s="263"/>
      <c r="EG26" s="263"/>
      <c r="EH26" s="263"/>
      <c r="EI26" s="263"/>
      <c r="EJ26" s="263"/>
      <c r="EK26" s="263"/>
      <c r="EL26" s="263"/>
      <c r="EM26" s="263"/>
      <c r="EN26" s="263"/>
      <c r="EO26" s="263"/>
      <c r="EP26" s="263"/>
      <c r="EQ26" s="263"/>
      <c r="ER26" s="263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3"/>
      <c r="FH26" s="263"/>
      <c r="FI26" s="263"/>
      <c r="FJ26" s="263"/>
      <c r="FK26" s="263"/>
      <c r="FL26" s="263"/>
      <c r="FM26" s="263"/>
      <c r="FN26" s="263"/>
      <c r="FO26" s="263"/>
      <c r="FP26" s="263"/>
      <c r="FQ26" s="263"/>
      <c r="FR26" s="263"/>
      <c r="FS26" s="263"/>
      <c r="FT26" s="263"/>
      <c r="FU26" s="263"/>
      <c r="FV26" s="263"/>
      <c r="FW26" s="263"/>
      <c r="FX26" s="263"/>
      <c r="FY26" s="263"/>
      <c r="FZ26" s="263"/>
      <c r="GA26" s="263"/>
      <c r="GB26" s="263"/>
      <c r="GC26" s="263"/>
      <c r="GD26" s="263"/>
      <c r="GE26" s="263"/>
      <c r="GF26" s="263"/>
      <c r="GG26" s="263"/>
      <c r="GH26" s="263"/>
      <c r="GI26" s="263"/>
      <c r="GJ26" s="263"/>
      <c r="GK26" s="263"/>
      <c r="GL26" s="263"/>
      <c r="GM26" s="263"/>
    </row>
    <row r="27" spans="2:195" ht="32.25" x14ac:dyDescent="0.2">
      <c r="B27" s="22" t="s">
        <v>846</v>
      </c>
      <c r="C27" s="70"/>
      <c r="D27" s="494"/>
      <c r="E27" s="495" t="s">
        <v>847</v>
      </c>
      <c r="F27" s="412" t="s">
        <v>916</v>
      </c>
      <c r="G27" s="308" t="s">
        <v>917</v>
      </c>
      <c r="H27" s="412">
        <v>1</v>
      </c>
      <c r="I27" s="413" t="s">
        <v>918</v>
      </c>
      <c r="J27" s="414">
        <v>1</v>
      </c>
      <c r="K27" s="432" t="s">
        <v>919</v>
      </c>
      <c r="L27" s="324">
        <v>3.1399999999999999E-4</v>
      </c>
      <c r="P27" s="433" t="s">
        <v>920</v>
      </c>
      <c r="S27" s="412" t="s">
        <v>848</v>
      </c>
      <c r="T27" s="417">
        <v>3.0700000000000002E-2</v>
      </c>
      <c r="U27" s="417">
        <v>6.2999999999999998E-6</v>
      </c>
      <c r="V27" s="417">
        <v>14.3</v>
      </c>
      <c r="W27" s="417">
        <v>2.4389999999999998E-2</v>
      </c>
      <c r="X27" s="387">
        <v>0.06</v>
      </c>
      <c r="Y27" s="437" t="s">
        <v>849</v>
      </c>
      <c r="Z27" s="327" t="s">
        <v>1357</v>
      </c>
      <c r="AA27" s="326" t="s">
        <v>1357</v>
      </c>
      <c r="AB27" s="389">
        <v>2E-3</v>
      </c>
      <c r="AC27" s="441" t="s">
        <v>998</v>
      </c>
      <c r="AD27" s="325">
        <v>2.9999999999999997E-4</v>
      </c>
      <c r="AE27" s="308" t="s">
        <v>999</v>
      </c>
      <c r="AF27" s="392">
        <v>2.9999999999999997E-4</v>
      </c>
      <c r="AG27" s="442" t="s">
        <v>1000</v>
      </c>
      <c r="AH27" s="393">
        <v>2.9999999999999997E-4</v>
      </c>
      <c r="AI27" s="308" t="s">
        <v>1001</v>
      </c>
      <c r="AJ27" s="392" t="s">
        <v>1357</v>
      </c>
      <c r="AK27" s="308" t="s">
        <v>1357</v>
      </c>
      <c r="AL27" s="393" t="s">
        <v>1357</v>
      </c>
      <c r="AM27" s="394" t="s">
        <v>1002</v>
      </c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3"/>
      <c r="CC27" s="263"/>
      <c r="CD27" s="263"/>
      <c r="CE27" s="263"/>
      <c r="CF27" s="263"/>
      <c r="CG27" s="263"/>
      <c r="CH27" s="263"/>
      <c r="CI27" s="263"/>
      <c r="CJ27" s="263"/>
      <c r="CK27" s="263"/>
      <c r="CL27" s="263"/>
      <c r="CM27" s="263"/>
      <c r="CN27" s="263"/>
      <c r="CO27" s="263"/>
      <c r="CP27" s="263"/>
      <c r="CQ27" s="263"/>
      <c r="CR27" s="263"/>
      <c r="CS27" s="263"/>
      <c r="CT27" s="263"/>
      <c r="CU27" s="263"/>
      <c r="CV27" s="263"/>
      <c r="CW27" s="263"/>
      <c r="CX27" s="263"/>
      <c r="CY27" s="263"/>
      <c r="CZ27" s="263"/>
      <c r="DA27" s="263"/>
      <c r="DB27" s="263"/>
      <c r="DC27" s="263"/>
      <c r="DD27" s="263"/>
      <c r="DE27" s="263"/>
      <c r="DF27" s="263"/>
      <c r="DG27" s="263"/>
      <c r="DH27" s="263"/>
      <c r="DI27" s="263"/>
      <c r="DJ27" s="263"/>
      <c r="DK27" s="263"/>
      <c r="DL27" s="263"/>
      <c r="DM27" s="263"/>
      <c r="DN27" s="263"/>
      <c r="DO27" s="263"/>
      <c r="DP27" s="263"/>
      <c r="DQ27" s="263"/>
      <c r="DR27" s="263"/>
      <c r="DS27" s="263"/>
      <c r="DT27" s="263"/>
      <c r="DU27" s="263"/>
      <c r="DV27" s="263"/>
      <c r="DW27" s="263"/>
      <c r="DX27" s="263"/>
      <c r="DY27" s="263"/>
      <c r="DZ27" s="263"/>
      <c r="EA27" s="263"/>
      <c r="EB27" s="263"/>
      <c r="EC27" s="263"/>
      <c r="ED27" s="263"/>
      <c r="EE27" s="263"/>
      <c r="EF27" s="263"/>
      <c r="EG27" s="263"/>
      <c r="EH27" s="263"/>
      <c r="EI27" s="263"/>
      <c r="EJ27" s="263"/>
      <c r="EK27" s="263"/>
      <c r="EL27" s="263"/>
      <c r="EM27" s="263"/>
      <c r="EN27" s="263"/>
      <c r="EO27" s="263"/>
      <c r="EP27" s="263"/>
      <c r="EQ27" s="263"/>
      <c r="ER27" s="263"/>
      <c r="ES27" s="263"/>
      <c r="ET27" s="263"/>
      <c r="EU27" s="263"/>
      <c r="EV27" s="263"/>
      <c r="EW27" s="263"/>
      <c r="EX27" s="263"/>
      <c r="EY27" s="263"/>
      <c r="EZ27" s="263"/>
      <c r="FA27" s="263"/>
      <c r="FB27" s="263"/>
      <c r="FC27" s="263"/>
      <c r="FD27" s="263"/>
      <c r="FE27" s="263"/>
      <c r="FF27" s="263"/>
      <c r="FG27" s="263"/>
      <c r="FH27" s="263"/>
      <c r="FI27" s="263"/>
      <c r="FJ27" s="263"/>
      <c r="FK27" s="263"/>
      <c r="FL27" s="263"/>
      <c r="FM27" s="263"/>
      <c r="FN27" s="263"/>
      <c r="FO27" s="263"/>
      <c r="FP27" s="263"/>
      <c r="FQ27" s="263"/>
      <c r="FR27" s="263"/>
      <c r="FS27" s="263"/>
      <c r="FT27" s="263"/>
      <c r="FU27" s="263"/>
      <c r="FV27" s="263"/>
      <c r="FW27" s="263"/>
      <c r="FX27" s="263"/>
      <c r="FY27" s="263"/>
      <c r="FZ27" s="263"/>
      <c r="GA27" s="263"/>
      <c r="GB27" s="263"/>
      <c r="GC27" s="263"/>
      <c r="GD27" s="263"/>
      <c r="GE27" s="263"/>
      <c r="GF27" s="263"/>
      <c r="GG27" s="263"/>
      <c r="GH27" s="263"/>
      <c r="GI27" s="263"/>
      <c r="GJ27" s="263"/>
      <c r="GK27" s="263"/>
      <c r="GL27" s="263"/>
      <c r="GM27" s="263"/>
    </row>
    <row r="28" spans="2:195" ht="32.25" x14ac:dyDescent="0.2">
      <c r="B28" s="22" t="s">
        <v>1003</v>
      </c>
      <c r="C28" s="70"/>
      <c r="D28" s="104" t="s">
        <v>1004</v>
      </c>
      <c r="E28" s="495" t="s">
        <v>676</v>
      </c>
      <c r="F28" s="412">
        <v>0.05</v>
      </c>
      <c r="G28" s="308" t="s">
        <v>1005</v>
      </c>
      <c r="H28" s="412">
        <v>1</v>
      </c>
      <c r="I28" s="413" t="s">
        <v>918</v>
      </c>
      <c r="J28" s="414">
        <v>1</v>
      </c>
      <c r="K28" s="432" t="s">
        <v>919</v>
      </c>
      <c r="L28" s="324">
        <v>1.0399999999999999E-4</v>
      </c>
      <c r="P28" s="433" t="s">
        <v>920</v>
      </c>
      <c r="S28" s="412" t="s">
        <v>921</v>
      </c>
      <c r="V28" s="417">
        <v>14.3</v>
      </c>
      <c r="W28" s="417">
        <v>7.1999999999999998E-3</v>
      </c>
      <c r="X28" s="387">
        <v>31300</v>
      </c>
      <c r="Y28" s="437" t="s">
        <v>922</v>
      </c>
      <c r="Z28" s="327" t="s">
        <v>1357</v>
      </c>
      <c r="AA28" s="326" t="s">
        <v>1357</v>
      </c>
      <c r="AB28" s="392">
        <v>1E-4</v>
      </c>
      <c r="AC28" s="441" t="s">
        <v>1006</v>
      </c>
      <c r="AD28" s="391" t="s">
        <v>1357</v>
      </c>
      <c r="AE28" s="326" t="s">
        <v>1357</v>
      </c>
      <c r="AF28" s="392">
        <v>1E-4</v>
      </c>
      <c r="AG28" s="308" t="s">
        <v>1007</v>
      </c>
      <c r="AH28" s="393" t="s">
        <v>1357</v>
      </c>
      <c r="AI28" s="308" t="s">
        <v>1357</v>
      </c>
      <c r="AJ28" s="392" t="s">
        <v>1357</v>
      </c>
      <c r="AK28" s="308" t="s">
        <v>1357</v>
      </c>
      <c r="AL28" s="393" t="s">
        <v>1357</v>
      </c>
      <c r="AM28" s="394" t="s">
        <v>1008</v>
      </c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/>
      <c r="BI28" s="263"/>
      <c r="BJ28" s="263"/>
      <c r="BK28" s="263"/>
      <c r="BL28" s="263"/>
      <c r="BM28" s="263"/>
      <c r="BN28" s="263"/>
      <c r="BO28" s="263"/>
      <c r="BP28" s="263"/>
      <c r="BQ28" s="263"/>
      <c r="BR28" s="263"/>
      <c r="BS28" s="263"/>
      <c r="BT28" s="263"/>
      <c r="BU28" s="263"/>
      <c r="BV28" s="263"/>
      <c r="BW28" s="263"/>
      <c r="BX28" s="263"/>
      <c r="BY28" s="263"/>
      <c r="BZ28" s="263"/>
      <c r="CA28" s="263"/>
      <c r="CB28" s="263"/>
      <c r="CC28" s="263"/>
      <c r="CD28" s="263"/>
      <c r="CE28" s="263"/>
      <c r="CF28" s="263"/>
      <c r="CG28" s="263"/>
      <c r="CH28" s="263"/>
      <c r="CI28" s="263"/>
      <c r="CJ28" s="263"/>
      <c r="CK28" s="263"/>
      <c r="CL28" s="263"/>
      <c r="CM28" s="263"/>
      <c r="CN28" s="263"/>
      <c r="CO28" s="263"/>
      <c r="CP28" s="263"/>
      <c r="CQ28" s="263"/>
      <c r="CR28" s="263"/>
      <c r="CS28" s="263"/>
      <c r="CT28" s="263"/>
      <c r="CU28" s="263"/>
      <c r="CV28" s="263"/>
      <c r="CW28" s="263"/>
      <c r="CX28" s="263"/>
      <c r="CY28" s="263"/>
      <c r="CZ28" s="263"/>
      <c r="DA28" s="263"/>
      <c r="DB28" s="263"/>
      <c r="DC28" s="263"/>
      <c r="DD28" s="263"/>
      <c r="DE28" s="263"/>
      <c r="DF28" s="263"/>
      <c r="DG28" s="263"/>
      <c r="DH28" s="263"/>
      <c r="DI28" s="263"/>
      <c r="DJ28" s="263"/>
      <c r="DK28" s="263"/>
      <c r="DL28" s="263"/>
      <c r="DM28" s="263"/>
      <c r="DN28" s="263"/>
      <c r="DO28" s="263"/>
      <c r="DP28" s="263"/>
      <c r="DQ28" s="263"/>
      <c r="DR28" s="263"/>
      <c r="DS28" s="263"/>
      <c r="DT28" s="263"/>
      <c r="DU28" s="263"/>
      <c r="DV28" s="263"/>
      <c r="DW28" s="263"/>
      <c r="DX28" s="263"/>
      <c r="DY28" s="263"/>
      <c r="DZ28" s="263"/>
      <c r="EA28" s="263"/>
      <c r="EB28" s="263"/>
      <c r="EC28" s="263"/>
      <c r="ED28" s="263"/>
      <c r="EE28" s="263"/>
      <c r="EF28" s="263"/>
      <c r="EG28" s="263"/>
      <c r="EH28" s="263"/>
      <c r="EI28" s="263"/>
      <c r="EJ28" s="263"/>
      <c r="EK28" s="263"/>
      <c r="EL28" s="263"/>
      <c r="EM28" s="263"/>
      <c r="EN28" s="263"/>
      <c r="EO28" s="263"/>
      <c r="EP28" s="263"/>
      <c r="EQ28" s="263"/>
      <c r="ER28" s="263"/>
      <c r="ES28" s="263"/>
      <c r="ET28" s="263"/>
      <c r="EU28" s="263"/>
      <c r="EV28" s="263"/>
      <c r="EW28" s="263"/>
      <c r="EX28" s="263"/>
      <c r="EY28" s="263"/>
      <c r="EZ28" s="263"/>
      <c r="FA28" s="263"/>
      <c r="FB28" s="263"/>
      <c r="FC28" s="263"/>
      <c r="FD28" s="263"/>
      <c r="FE28" s="263"/>
      <c r="FF28" s="263"/>
      <c r="FG28" s="263"/>
      <c r="FH28" s="263"/>
      <c r="FI28" s="263"/>
      <c r="FJ28" s="263"/>
      <c r="FK28" s="263"/>
      <c r="FL28" s="263"/>
      <c r="FM28" s="263"/>
      <c r="FN28" s="263"/>
      <c r="FO28" s="263"/>
      <c r="FP28" s="263"/>
      <c r="FQ28" s="263"/>
      <c r="FR28" s="263"/>
      <c r="FS28" s="263"/>
      <c r="FT28" s="263"/>
      <c r="FU28" s="263"/>
      <c r="FV28" s="263"/>
      <c r="FW28" s="263"/>
      <c r="FX28" s="263"/>
      <c r="FY28" s="263"/>
      <c r="FZ28" s="263"/>
      <c r="GA28" s="263"/>
      <c r="GB28" s="263"/>
      <c r="GC28" s="263"/>
      <c r="GD28" s="263"/>
      <c r="GE28" s="263"/>
      <c r="GF28" s="263"/>
      <c r="GG28" s="263"/>
      <c r="GH28" s="263"/>
      <c r="GI28" s="263"/>
      <c r="GJ28" s="263"/>
      <c r="GK28" s="263"/>
      <c r="GL28" s="263"/>
      <c r="GM28" s="263"/>
    </row>
    <row r="29" spans="2:195" ht="32.25" x14ac:dyDescent="0.2">
      <c r="B29" s="22" t="s">
        <v>181</v>
      </c>
      <c r="C29" s="70"/>
      <c r="D29" s="104"/>
      <c r="E29" s="105" t="s">
        <v>182</v>
      </c>
      <c r="F29" s="412" t="s">
        <v>916</v>
      </c>
      <c r="G29" s="308" t="s">
        <v>917</v>
      </c>
      <c r="H29" s="412">
        <v>1</v>
      </c>
      <c r="I29" s="413" t="s">
        <v>918</v>
      </c>
      <c r="J29" s="414">
        <v>0.04</v>
      </c>
      <c r="K29" s="432" t="s">
        <v>1026</v>
      </c>
      <c r="L29" s="324">
        <v>2.0000000000000001E-4</v>
      </c>
      <c r="P29" s="433" t="s">
        <v>966</v>
      </c>
      <c r="S29" s="412" t="s">
        <v>921</v>
      </c>
      <c r="V29" s="417">
        <v>14.3</v>
      </c>
      <c r="W29" s="417">
        <v>2.4389999999999998E-2</v>
      </c>
      <c r="X29" s="387">
        <v>422000</v>
      </c>
      <c r="Y29" s="437" t="s">
        <v>922</v>
      </c>
      <c r="Z29" s="327" t="s">
        <v>1357</v>
      </c>
      <c r="AA29" s="326" t="s">
        <v>1357</v>
      </c>
      <c r="AB29" s="389">
        <v>0.02</v>
      </c>
      <c r="AC29" s="390" t="s">
        <v>1009</v>
      </c>
      <c r="AD29" s="391">
        <v>2.0000000000000001E-4</v>
      </c>
      <c r="AE29" s="308" t="s">
        <v>1010</v>
      </c>
      <c r="AF29" s="392">
        <v>0.02</v>
      </c>
      <c r="AG29" s="442" t="s">
        <v>1011</v>
      </c>
      <c r="AH29" s="393">
        <v>9.0000000000000006E-5</v>
      </c>
      <c r="AI29" s="308" t="s">
        <v>1010</v>
      </c>
      <c r="AJ29" s="392" t="s">
        <v>1357</v>
      </c>
      <c r="AK29" s="308" t="s">
        <v>1357</v>
      </c>
      <c r="AL29" s="393">
        <v>2.4000000000000001E-4</v>
      </c>
      <c r="AM29" s="443" t="s">
        <v>1012</v>
      </c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C29" s="263"/>
      <c r="BD29" s="263"/>
      <c r="BE29" s="263"/>
      <c r="BF29" s="263"/>
      <c r="BG29" s="263"/>
      <c r="BH29" s="263"/>
      <c r="BI29" s="263"/>
      <c r="BJ29" s="263"/>
      <c r="BK29" s="263"/>
      <c r="BL29" s="263"/>
      <c r="BM29" s="263"/>
      <c r="BN29" s="263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3"/>
      <c r="CC29" s="263"/>
      <c r="CD29" s="263"/>
      <c r="CE29" s="263"/>
      <c r="CF29" s="263"/>
      <c r="CG29" s="263"/>
      <c r="CH29" s="263"/>
      <c r="CI29" s="263"/>
      <c r="CJ29" s="263"/>
      <c r="CK29" s="263"/>
      <c r="CL29" s="263"/>
      <c r="CM29" s="263"/>
      <c r="CN29" s="263"/>
      <c r="CO29" s="263"/>
      <c r="CP29" s="263"/>
      <c r="CQ29" s="263"/>
      <c r="CR29" s="263"/>
      <c r="CS29" s="263"/>
      <c r="CT29" s="263"/>
      <c r="CU29" s="263"/>
      <c r="CV29" s="263"/>
      <c r="CW29" s="263"/>
      <c r="CX29" s="263"/>
      <c r="CY29" s="263"/>
      <c r="CZ29" s="263"/>
      <c r="DA29" s="263"/>
      <c r="DB29" s="263"/>
      <c r="DC29" s="263"/>
      <c r="DD29" s="263"/>
      <c r="DE29" s="263"/>
      <c r="DF29" s="263"/>
      <c r="DG29" s="263"/>
      <c r="DH29" s="263"/>
      <c r="DI29" s="263"/>
      <c r="DJ29" s="263"/>
      <c r="DK29" s="263"/>
      <c r="DL29" s="263"/>
      <c r="DM29" s="263"/>
      <c r="DN29" s="263"/>
      <c r="DO29" s="263"/>
      <c r="DP29" s="263"/>
      <c r="DQ29" s="263"/>
      <c r="DR29" s="263"/>
      <c r="DS29" s="263"/>
      <c r="DT29" s="263"/>
      <c r="DU29" s="263"/>
      <c r="DV29" s="263"/>
      <c r="DW29" s="263"/>
      <c r="DX29" s="263"/>
      <c r="DY29" s="263"/>
      <c r="DZ29" s="263"/>
      <c r="EA29" s="263"/>
      <c r="EB29" s="263"/>
      <c r="EC29" s="263"/>
      <c r="ED29" s="263"/>
      <c r="EE29" s="263"/>
      <c r="EF29" s="263"/>
      <c r="EG29" s="263"/>
      <c r="EH29" s="263"/>
      <c r="EI29" s="263"/>
      <c r="EJ29" s="263"/>
      <c r="EK29" s="263"/>
      <c r="EL29" s="263"/>
      <c r="EM29" s="263"/>
      <c r="EN29" s="263"/>
      <c r="EO29" s="263"/>
      <c r="EP29" s="263"/>
      <c r="EQ29" s="263"/>
      <c r="ER29" s="263"/>
      <c r="ES29" s="263"/>
      <c r="ET29" s="263"/>
      <c r="EU29" s="263"/>
      <c r="EV29" s="263"/>
      <c r="EW29" s="263"/>
      <c r="EX29" s="263"/>
      <c r="EY29" s="263"/>
      <c r="EZ29" s="263"/>
      <c r="FA29" s="263"/>
      <c r="FB29" s="263"/>
      <c r="FC29" s="263"/>
      <c r="FD29" s="263"/>
      <c r="FE29" s="263"/>
      <c r="FF29" s="263"/>
      <c r="FG29" s="263"/>
      <c r="FH29" s="263"/>
      <c r="FI29" s="263"/>
      <c r="FJ29" s="263"/>
      <c r="FK29" s="263"/>
      <c r="FL29" s="263"/>
      <c r="FM29" s="263"/>
      <c r="FN29" s="263"/>
      <c r="FO29" s="263"/>
      <c r="FP29" s="263"/>
      <c r="FQ29" s="263"/>
      <c r="FR29" s="263"/>
      <c r="FS29" s="263"/>
      <c r="FT29" s="263"/>
      <c r="FU29" s="263"/>
      <c r="FV29" s="263"/>
      <c r="FW29" s="263"/>
      <c r="FX29" s="263"/>
      <c r="FY29" s="263"/>
      <c r="FZ29" s="263"/>
      <c r="GA29" s="263"/>
      <c r="GB29" s="263"/>
      <c r="GC29" s="263"/>
      <c r="GD29" s="263"/>
      <c r="GE29" s="263"/>
      <c r="GF29" s="263"/>
      <c r="GG29" s="263"/>
      <c r="GH29" s="263"/>
      <c r="GI29" s="263"/>
      <c r="GJ29" s="263"/>
      <c r="GK29" s="263"/>
      <c r="GL29" s="263"/>
      <c r="GM29" s="263"/>
    </row>
    <row r="30" spans="2:195" ht="32.25" x14ac:dyDescent="0.2">
      <c r="B30" s="22" t="s">
        <v>183</v>
      </c>
      <c r="C30" s="70"/>
      <c r="D30" s="104"/>
      <c r="E30" s="105" t="s">
        <v>678</v>
      </c>
      <c r="F30" s="412" t="s">
        <v>916</v>
      </c>
      <c r="G30" s="308" t="s">
        <v>917</v>
      </c>
      <c r="H30" s="412">
        <v>1</v>
      </c>
      <c r="I30" s="413" t="s">
        <v>918</v>
      </c>
      <c r="J30" s="414">
        <v>1</v>
      </c>
      <c r="K30" s="432" t="s">
        <v>919</v>
      </c>
      <c r="L30" s="324">
        <v>1E-3</v>
      </c>
      <c r="P30" s="433" t="s">
        <v>1027</v>
      </c>
      <c r="S30" s="412" t="s">
        <v>921</v>
      </c>
      <c r="V30" s="417">
        <v>14.3</v>
      </c>
      <c r="W30" s="417">
        <v>9.7099999999999999E-3</v>
      </c>
      <c r="X30" s="387">
        <v>81400</v>
      </c>
      <c r="Y30" s="437" t="s">
        <v>922</v>
      </c>
      <c r="Z30" s="327" t="s">
        <v>1357</v>
      </c>
      <c r="AA30" s="326" t="s">
        <v>1357</v>
      </c>
      <c r="AB30" s="389">
        <v>5.0000000000000001E-3</v>
      </c>
      <c r="AC30" s="390" t="s">
        <v>1013</v>
      </c>
      <c r="AD30" s="391" t="s">
        <v>1357</v>
      </c>
      <c r="AE30" s="326" t="s">
        <v>1357</v>
      </c>
      <c r="AF30" s="392">
        <v>5.0000000000000001E-3</v>
      </c>
      <c r="AG30" s="308" t="s">
        <v>1014</v>
      </c>
      <c r="AH30" s="393" t="s">
        <v>1357</v>
      </c>
      <c r="AI30" s="308" t="s">
        <v>1357</v>
      </c>
      <c r="AJ30" s="392" t="s">
        <v>1357</v>
      </c>
      <c r="AK30" s="308" t="s">
        <v>1357</v>
      </c>
      <c r="AL30" s="393" t="s">
        <v>1357</v>
      </c>
      <c r="AM30" s="394" t="s">
        <v>1015</v>
      </c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3"/>
      <c r="BG30" s="263"/>
      <c r="BH30" s="263"/>
      <c r="BI30" s="263"/>
      <c r="BJ30" s="263"/>
      <c r="BK30" s="263"/>
      <c r="BL30" s="263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3"/>
      <c r="CC30" s="263"/>
      <c r="CD30" s="263"/>
      <c r="CE30" s="263"/>
      <c r="CF30" s="263"/>
      <c r="CG30" s="263"/>
      <c r="CH30" s="263"/>
      <c r="CI30" s="263"/>
      <c r="CJ30" s="263"/>
      <c r="CK30" s="263"/>
      <c r="CL30" s="263"/>
      <c r="CM30" s="263"/>
      <c r="CN30" s="263"/>
      <c r="CO30" s="263"/>
      <c r="CP30" s="263"/>
      <c r="CQ30" s="263"/>
      <c r="CR30" s="263"/>
      <c r="CS30" s="263"/>
      <c r="CT30" s="263"/>
      <c r="CU30" s="263"/>
      <c r="CV30" s="263"/>
      <c r="CW30" s="263"/>
      <c r="CX30" s="263"/>
      <c r="CY30" s="263"/>
      <c r="CZ30" s="263"/>
      <c r="DA30" s="263"/>
      <c r="DB30" s="263"/>
      <c r="DC30" s="263"/>
      <c r="DD30" s="263"/>
      <c r="DE30" s="263"/>
      <c r="DF30" s="263"/>
      <c r="DG30" s="263"/>
      <c r="DH30" s="263"/>
      <c r="DI30" s="263"/>
      <c r="DJ30" s="263"/>
      <c r="DK30" s="263"/>
      <c r="DL30" s="263"/>
      <c r="DM30" s="263"/>
      <c r="DN30" s="263"/>
      <c r="DO30" s="263"/>
      <c r="DP30" s="263"/>
      <c r="DQ30" s="263"/>
      <c r="DR30" s="263"/>
      <c r="DS30" s="263"/>
      <c r="DT30" s="263"/>
      <c r="DU30" s="263"/>
      <c r="DV30" s="263"/>
      <c r="DW30" s="263"/>
      <c r="DX30" s="263"/>
      <c r="DY30" s="263"/>
      <c r="DZ30" s="263"/>
      <c r="EA30" s="263"/>
      <c r="EB30" s="263"/>
      <c r="EC30" s="263"/>
      <c r="ED30" s="263"/>
      <c r="EE30" s="263"/>
      <c r="EF30" s="263"/>
      <c r="EG30" s="263"/>
      <c r="EH30" s="263"/>
      <c r="EI30" s="263"/>
      <c r="EJ30" s="263"/>
      <c r="EK30" s="263"/>
      <c r="EL30" s="263"/>
      <c r="EM30" s="263"/>
      <c r="EN30" s="263"/>
      <c r="EO30" s="263"/>
      <c r="EP30" s="263"/>
      <c r="EQ30" s="263"/>
      <c r="ER30" s="263"/>
      <c r="ES30" s="263"/>
      <c r="ET30" s="263"/>
      <c r="EU30" s="263"/>
      <c r="EV30" s="263"/>
      <c r="EW30" s="263"/>
      <c r="EX30" s="263"/>
      <c r="EY30" s="263"/>
      <c r="EZ30" s="263"/>
      <c r="FA30" s="263"/>
      <c r="FB30" s="263"/>
      <c r="FC30" s="263"/>
      <c r="FD30" s="263"/>
      <c r="FE30" s="263"/>
      <c r="FF30" s="263"/>
      <c r="FG30" s="263"/>
      <c r="FH30" s="263"/>
      <c r="FI30" s="263"/>
      <c r="FJ30" s="263"/>
      <c r="FK30" s="263"/>
      <c r="FL30" s="263"/>
      <c r="FM30" s="263"/>
      <c r="FN30" s="263"/>
      <c r="FO30" s="263"/>
      <c r="FP30" s="263"/>
      <c r="FQ30" s="263"/>
      <c r="FR30" s="263"/>
      <c r="FS30" s="263"/>
      <c r="FT30" s="263"/>
      <c r="FU30" s="263"/>
      <c r="FV30" s="263"/>
      <c r="FW30" s="263"/>
      <c r="FX30" s="263"/>
      <c r="FY30" s="263"/>
      <c r="FZ30" s="263"/>
      <c r="GA30" s="263"/>
      <c r="GB30" s="263"/>
      <c r="GC30" s="263"/>
      <c r="GD30" s="263"/>
      <c r="GE30" s="263"/>
      <c r="GF30" s="263"/>
      <c r="GG30" s="263"/>
      <c r="GH30" s="263"/>
      <c r="GI30" s="263"/>
      <c r="GJ30" s="263"/>
      <c r="GK30" s="263"/>
      <c r="GL30" s="263"/>
      <c r="GM30" s="263"/>
    </row>
    <row r="31" spans="2:195" ht="32.25" x14ac:dyDescent="0.2">
      <c r="B31" s="22" t="s">
        <v>185</v>
      </c>
      <c r="C31" s="70"/>
      <c r="D31" s="104"/>
      <c r="E31" s="105" t="s">
        <v>679</v>
      </c>
      <c r="F31" s="412" t="s">
        <v>916</v>
      </c>
      <c r="G31" s="308" t="s">
        <v>917</v>
      </c>
      <c r="H31" s="412">
        <v>1</v>
      </c>
      <c r="I31" s="413" t="s">
        <v>918</v>
      </c>
      <c r="J31" s="414">
        <v>0.04</v>
      </c>
      <c r="K31" s="432" t="s">
        <v>1026</v>
      </c>
      <c r="L31" s="324">
        <v>5.9999999999999995E-4</v>
      </c>
      <c r="P31" s="433" t="s">
        <v>966</v>
      </c>
      <c r="S31" s="412" t="s">
        <v>921</v>
      </c>
      <c r="V31" s="417">
        <v>14.3</v>
      </c>
      <c r="W31" s="417">
        <v>2.4389999999999998E-2</v>
      </c>
      <c r="X31" s="387">
        <v>70500</v>
      </c>
      <c r="Y31" s="437" t="s">
        <v>922</v>
      </c>
      <c r="Z31" s="327" t="s">
        <v>1357</v>
      </c>
      <c r="AA31" s="326" t="s">
        <v>1357</v>
      </c>
      <c r="AB31" s="389">
        <v>5.0000000000000001E-3</v>
      </c>
      <c r="AC31" s="390" t="s">
        <v>1016</v>
      </c>
      <c r="AD31" s="391" t="s">
        <v>1357</v>
      </c>
      <c r="AE31" s="326" t="s">
        <v>1357</v>
      </c>
      <c r="AF31" s="392">
        <v>5.0000000000000001E-3</v>
      </c>
      <c r="AG31" s="308" t="s">
        <v>1017</v>
      </c>
      <c r="AH31" s="393" t="s">
        <v>1357</v>
      </c>
      <c r="AI31" s="308" t="s">
        <v>1357</v>
      </c>
      <c r="AJ31" s="392" t="s">
        <v>1357</v>
      </c>
      <c r="AK31" s="308" t="s">
        <v>1357</v>
      </c>
      <c r="AL31" s="393" t="s">
        <v>1357</v>
      </c>
      <c r="AM31" s="394" t="s">
        <v>1018</v>
      </c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  <c r="CK31" s="263"/>
      <c r="CL31" s="263"/>
      <c r="CM31" s="263"/>
      <c r="CN31" s="263"/>
      <c r="CO31" s="263"/>
      <c r="CP31" s="263"/>
      <c r="CQ31" s="263"/>
      <c r="CR31" s="263"/>
      <c r="CS31" s="263"/>
      <c r="CT31" s="263"/>
      <c r="CU31" s="263"/>
      <c r="CV31" s="263"/>
      <c r="CW31" s="263"/>
      <c r="CX31" s="263"/>
      <c r="CY31" s="263"/>
      <c r="CZ31" s="263"/>
      <c r="DA31" s="263"/>
      <c r="DB31" s="263"/>
      <c r="DC31" s="263"/>
      <c r="DD31" s="263"/>
      <c r="DE31" s="263"/>
      <c r="DF31" s="263"/>
      <c r="DG31" s="263"/>
      <c r="DH31" s="263"/>
      <c r="DI31" s="263"/>
      <c r="DJ31" s="263"/>
      <c r="DK31" s="263"/>
      <c r="DL31" s="263"/>
      <c r="DM31" s="263"/>
      <c r="DN31" s="263"/>
      <c r="DO31" s="263"/>
      <c r="DP31" s="263"/>
      <c r="DQ31" s="263"/>
      <c r="DR31" s="263"/>
      <c r="DS31" s="263"/>
      <c r="DT31" s="263"/>
      <c r="DU31" s="263"/>
      <c r="DV31" s="263"/>
      <c r="DW31" s="263"/>
      <c r="DX31" s="263"/>
      <c r="DY31" s="263"/>
      <c r="DZ31" s="263"/>
      <c r="EA31" s="263"/>
      <c r="EB31" s="263"/>
      <c r="EC31" s="263"/>
      <c r="ED31" s="263"/>
      <c r="EE31" s="263"/>
      <c r="EF31" s="263"/>
      <c r="EG31" s="263"/>
      <c r="EH31" s="263"/>
      <c r="EI31" s="263"/>
      <c r="EJ31" s="263"/>
      <c r="EK31" s="263"/>
      <c r="EL31" s="263"/>
      <c r="EM31" s="263"/>
      <c r="EN31" s="263"/>
      <c r="EO31" s="263"/>
      <c r="EP31" s="263"/>
      <c r="EQ31" s="263"/>
      <c r="ER31" s="263"/>
      <c r="ES31" s="263"/>
      <c r="ET31" s="263"/>
      <c r="EU31" s="263"/>
      <c r="EV31" s="263"/>
      <c r="EW31" s="263"/>
      <c r="EX31" s="263"/>
      <c r="EY31" s="263"/>
      <c r="EZ31" s="263"/>
      <c r="FA31" s="263"/>
      <c r="FB31" s="263"/>
      <c r="FC31" s="263"/>
      <c r="FD31" s="263"/>
      <c r="FE31" s="263"/>
      <c r="FF31" s="263"/>
      <c r="FG31" s="263"/>
      <c r="FH31" s="263"/>
      <c r="FI31" s="263"/>
      <c r="FJ31" s="263"/>
      <c r="FK31" s="263"/>
      <c r="FL31" s="263"/>
      <c r="FM31" s="263"/>
      <c r="FN31" s="263"/>
      <c r="FO31" s="263"/>
      <c r="FP31" s="263"/>
      <c r="FQ31" s="263"/>
      <c r="FR31" s="263"/>
      <c r="FS31" s="263"/>
      <c r="FT31" s="263"/>
      <c r="FU31" s="263"/>
      <c r="FV31" s="263"/>
      <c r="FW31" s="263"/>
      <c r="FX31" s="263"/>
      <c r="FY31" s="263"/>
      <c r="FZ31" s="263"/>
      <c r="GA31" s="263"/>
      <c r="GB31" s="263"/>
      <c r="GC31" s="263"/>
      <c r="GD31" s="263"/>
      <c r="GE31" s="263"/>
      <c r="GF31" s="263"/>
      <c r="GG31" s="263"/>
      <c r="GH31" s="263"/>
      <c r="GI31" s="263"/>
      <c r="GJ31" s="263"/>
      <c r="GK31" s="263"/>
      <c r="GL31" s="263"/>
      <c r="GM31" s="263"/>
    </row>
    <row r="32" spans="2:195" ht="21.75" x14ac:dyDescent="0.2">
      <c r="B32" s="22" t="s">
        <v>683</v>
      </c>
      <c r="C32" s="70"/>
      <c r="D32" s="104"/>
      <c r="E32" s="105" t="s">
        <v>684</v>
      </c>
      <c r="F32" s="412" t="s">
        <v>916</v>
      </c>
      <c r="G32" s="308" t="s">
        <v>917</v>
      </c>
      <c r="H32" s="412">
        <v>1</v>
      </c>
      <c r="I32" s="413" t="s">
        <v>918</v>
      </c>
      <c r="J32" s="414">
        <v>1</v>
      </c>
      <c r="K32" s="432" t="s">
        <v>919</v>
      </c>
      <c r="L32" s="324">
        <v>8.0900000000000004E-4</v>
      </c>
      <c r="P32" s="433" t="s">
        <v>920</v>
      </c>
      <c r="S32" s="412" t="s">
        <v>921</v>
      </c>
      <c r="V32" s="417">
        <v>14.3</v>
      </c>
      <c r="W32" s="417">
        <v>2.4389999999999998E-2</v>
      </c>
      <c r="X32" s="387">
        <v>80400</v>
      </c>
      <c r="Y32" s="437" t="s">
        <v>922</v>
      </c>
      <c r="Z32" s="327" t="s">
        <v>1357</v>
      </c>
      <c r="AA32" s="326" t="s">
        <v>1357</v>
      </c>
      <c r="AB32" s="389">
        <v>2</v>
      </c>
      <c r="AC32" s="390" t="s">
        <v>1019</v>
      </c>
      <c r="AD32" s="391" t="s">
        <v>1357</v>
      </c>
      <c r="AE32" s="326" t="s">
        <v>1357</v>
      </c>
      <c r="AF32" s="392">
        <v>0.6</v>
      </c>
      <c r="AG32" s="442" t="s">
        <v>1020</v>
      </c>
      <c r="AH32" s="393" t="s">
        <v>1357</v>
      </c>
      <c r="AI32" s="308" t="s">
        <v>1357</v>
      </c>
      <c r="AJ32" s="392" t="s">
        <v>1357</v>
      </c>
      <c r="AK32" s="308" t="s">
        <v>1357</v>
      </c>
      <c r="AL32" s="393" t="s">
        <v>1357</v>
      </c>
      <c r="AM32" s="394" t="s">
        <v>1357</v>
      </c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3"/>
      <c r="BG32" s="263"/>
      <c r="BH32" s="263"/>
      <c r="BI32" s="263"/>
      <c r="BJ32" s="263"/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3"/>
      <c r="BW32" s="263"/>
      <c r="BX32" s="263"/>
      <c r="BY32" s="263"/>
      <c r="BZ32" s="263"/>
      <c r="CA32" s="263"/>
      <c r="CB32" s="263"/>
      <c r="CC32" s="263"/>
      <c r="CD32" s="263"/>
      <c r="CE32" s="263"/>
      <c r="CF32" s="263"/>
      <c r="CG32" s="263"/>
      <c r="CH32" s="263"/>
      <c r="CI32" s="263"/>
      <c r="CJ32" s="263"/>
      <c r="CK32" s="263"/>
      <c r="CL32" s="263"/>
      <c r="CM32" s="263"/>
      <c r="CN32" s="263"/>
      <c r="CO32" s="263"/>
      <c r="CP32" s="263"/>
      <c r="CQ32" s="263"/>
      <c r="CR32" s="263"/>
      <c r="CS32" s="263"/>
      <c r="CT32" s="263"/>
      <c r="CU32" s="263"/>
      <c r="CV32" s="263"/>
      <c r="CW32" s="263"/>
      <c r="CX32" s="263"/>
      <c r="CY32" s="263"/>
      <c r="CZ32" s="263"/>
      <c r="DA32" s="263"/>
      <c r="DB32" s="263"/>
      <c r="DC32" s="263"/>
      <c r="DD32" s="263"/>
      <c r="DE32" s="263"/>
      <c r="DF32" s="263"/>
      <c r="DG32" s="263"/>
      <c r="DH32" s="263"/>
      <c r="DI32" s="263"/>
      <c r="DJ32" s="263"/>
      <c r="DK32" s="263"/>
      <c r="DL32" s="263"/>
      <c r="DM32" s="263"/>
      <c r="DN32" s="263"/>
      <c r="DO32" s="263"/>
      <c r="DP32" s="263"/>
      <c r="DQ32" s="263"/>
      <c r="DR32" s="263"/>
      <c r="DS32" s="263"/>
      <c r="DT32" s="263"/>
      <c r="DU32" s="263"/>
      <c r="DV32" s="263"/>
      <c r="DW32" s="263"/>
      <c r="DX32" s="263"/>
      <c r="DY32" s="263"/>
      <c r="DZ32" s="263"/>
      <c r="EA32" s="263"/>
      <c r="EB32" s="263"/>
      <c r="EC32" s="263"/>
      <c r="ED32" s="263"/>
      <c r="EE32" s="263"/>
      <c r="EF32" s="263"/>
      <c r="EG32" s="263"/>
      <c r="EH32" s="263"/>
      <c r="EI32" s="263"/>
      <c r="EJ32" s="263"/>
      <c r="EK32" s="263"/>
      <c r="EL32" s="263"/>
      <c r="EM32" s="263"/>
      <c r="EN32" s="263"/>
      <c r="EO32" s="263"/>
      <c r="EP32" s="263"/>
      <c r="EQ32" s="263"/>
      <c r="ER32" s="263"/>
      <c r="ES32" s="263"/>
      <c r="ET32" s="263"/>
      <c r="EU32" s="263"/>
      <c r="EV32" s="263"/>
      <c r="EW32" s="263"/>
      <c r="EX32" s="263"/>
      <c r="EY32" s="263"/>
      <c r="EZ32" s="263"/>
      <c r="FA32" s="263"/>
      <c r="FB32" s="263"/>
      <c r="FC32" s="263"/>
      <c r="FD32" s="263"/>
      <c r="FE32" s="263"/>
      <c r="FF32" s="263"/>
      <c r="FG32" s="263"/>
      <c r="FH32" s="263"/>
      <c r="FI32" s="263"/>
      <c r="FJ32" s="263"/>
      <c r="FK32" s="263"/>
      <c r="FL32" s="263"/>
      <c r="FM32" s="263"/>
      <c r="FN32" s="263"/>
      <c r="FO32" s="263"/>
      <c r="FP32" s="263"/>
      <c r="FQ32" s="263"/>
      <c r="FR32" s="263"/>
      <c r="FS32" s="263"/>
      <c r="FT32" s="263"/>
      <c r="FU32" s="263"/>
      <c r="FV32" s="263"/>
      <c r="FW32" s="263"/>
      <c r="FX32" s="263"/>
      <c r="FY32" s="263"/>
      <c r="FZ32" s="263"/>
      <c r="GA32" s="263"/>
      <c r="GB32" s="263"/>
      <c r="GC32" s="263"/>
      <c r="GD32" s="263"/>
      <c r="GE32" s="263"/>
      <c r="GF32" s="263"/>
      <c r="GG32" s="263"/>
      <c r="GH32" s="263"/>
      <c r="GI32" s="263"/>
      <c r="GJ32" s="263"/>
      <c r="GK32" s="263"/>
      <c r="GL32" s="263"/>
      <c r="GM32" s="263"/>
    </row>
    <row r="33" spans="1:195" ht="32.25" x14ac:dyDescent="0.2">
      <c r="B33" s="22" t="s">
        <v>187</v>
      </c>
      <c r="C33" s="70"/>
      <c r="D33" s="104"/>
      <c r="E33" s="105" t="s">
        <v>182</v>
      </c>
      <c r="F33" s="412" t="s">
        <v>916</v>
      </c>
      <c r="G33" s="308" t="s">
        <v>917</v>
      </c>
      <c r="H33" s="412">
        <v>1</v>
      </c>
      <c r="I33" s="413" t="s">
        <v>918</v>
      </c>
      <c r="J33" s="414">
        <v>1</v>
      </c>
      <c r="K33" s="432" t="s">
        <v>919</v>
      </c>
      <c r="L33" s="324">
        <v>1E-3</v>
      </c>
      <c r="P33" s="433" t="s">
        <v>1027</v>
      </c>
      <c r="S33" s="412" t="s">
        <v>921</v>
      </c>
      <c r="V33" s="417">
        <v>14.3</v>
      </c>
      <c r="W33" s="417">
        <v>2.4389999999999998E-2</v>
      </c>
      <c r="X33" s="387">
        <v>26500</v>
      </c>
      <c r="Y33" s="437" t="s">
        <v>922</v>
      </c>
      <c r="Z33" s="327" t="s">
        <v>1357</v>
      </c>
      <c r="AA33" s="326" t="s">
        <v>1357</v>
      </c>
      <c r="AB33" s="389">
        <v>8.0000000000000004E-4</v>
      </c>
      <c r="AC33" s="390" t="s">
        <v>1021</v>
      </c>
      <c r="AD33" s="391" t="s">
        <v>1357</v>
      </c>
      <c r="AE33" s="326" t="s">
        <v>1357</v>
      </c>
      <c r="AF33" s="392">
        <v>8.0000000000000007E-5</v>
      </c>
      <c r="AG33" s="308" t="s">
        <v>1022</v>
      </c>
      <c r="AH33" s="393" t="s">
        <v>1357</v>
      </c>
      <c r="AI33" s="308" t="s">
        <v>1357</v>
      </c>
      <c r="AJ33" s="392" t="s">
        <v>1357</v>
      </c>
      <c r="AK33" s="308" t="s">
        <v>1357</v>
      </c>
      <c r="AL33" s="393" t="s">
        <v>1357</v>
      </c>
      <c r="AM33" s="394" t="s">
        <v>1357</v>
      </c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C33" s="263"/>
      <c r="BD33" s="263"/>
      <c r="BE33" s="263"/>
      <c r="BF33" s="263"/>
      <c r="BG33" s="263"/>
      <c r="BH33" s="263"/>
      <c r="BI33" s="263"/>
      <c r="BJ33" s="263"/>
      <c r="BK33" s="263"/>
      <c r="BL33" s="263"/>
      <c r="BM33" s="263"/>
      <c r="BN33" s="263"/>
      <c r="BO33" s="263"/>
      <c r="BP33" s="263"/>
      <c r="BQ33" s="263"/>
      <c r="BR33" s="263"/>
      <c r="BS33" s="263"/>
      <c r="BT33" s="263"/>
      <c r="BU33" s="263"/>
      <c r="BV33" s="263"/>
      <c r="BW33" s="263"/>
      <c r="BX33" s="263"/>
      <c r="BY33" s="263"/>
      <c r="BZ33" s="263"/>
      <c r="CA33" s="263"/>
      <c r="CB33" s="263"/>
      <c r="CC33" s="263"/>
      <c r="CD33" s="263"/>
      <c r="CE33" s="263"/>
      <c r="CF33" s="263"/>
      <c r="CG33" s="263"/>
      <c r="CH33" s="263"/>
      <c r="CI33" s="263"/>
      <c r="CJ33" s="263"/>
      <c r="CK33" s="263"/>
      <c r="CL33" s="263"/>
      <c r="CM33" s="263"/>
      <c r="CN33" s="263"/>
      <c r="CO33" s="263"/>
      <c r="CP33" s="263"/>
      <c r="CQ33" s="263"/>
      <c r="CR33" s="263"/>
      <c r="CS33" s="263"/>
      <c r="CT33" s="263"/>
      <c r="CU33" s="263"/>
      <c r="CV33" s="263"/>
      <c r="CW33" s="263"/>
      <c r="CX33" s="263"/>
      <c r="CY33" s="263"/>
      <c r="CZ33" s="263"/>
      <c r="DA33" s="263"/>
      <c r="DB33" s="263"/>
      <c r="DC33" s="263"/>
      <c r="DD33" s="263"/>
      <c r="DE33" s="263"/>
      <c r="DF33" s="263"/>
      <c r="DG33" s="263"/>
      <c r="DH33" s="263"/>
      <c r="DI33" s="263"/>
      <c r="DJ33" s="263"/>
      <c r="DK33" s="263"/>
      <c r="DL33" s="263"/>
      <c r="DM33" s="263"/>
      <c r="DN33" s="263"/>
      <c r="DO33" s="263"/>
      <c r="DP33" s="263"/>
      <c r="DQ33" s="263"/>
      <c r="DR33" s="263"/>
      <c r="DS33" s="263"/>
      <c r="DT33" s="263"/>
      <c r="DU33" s="263"/>
      <c r="DV33" s="263"/>
      <c r="DW33" s="263"/>
      <c r="DX33" s="263"/>
      <c r="DY33" s="263"/>
      <c r="DZ33" s="263"/>
      <c r="EA33" s="263"/>
      <c r="EB33" s="263"/>
      <c r="EC33" s="263"/>
      <c r="ED33" s="263"/>
      <c r="EE33" s="263"/>
      <c r="EF33" s="263"/>
      <c r="EG33" s="263"/>
      <c r="EH33" s="263"/>
      <c r="EI33" s="263"/>
      <c r="EJ33" s="263"/>
      <c r="EK33" s="263"/>
      <c r="EL33" s="263"/>
      <c r="EM33" s="263"/>
      <c r="EN33" s="263"/>
      <c r="EO33" s="263"/>
      <c r="EP33" s="263"/>
      <c r="EQ33" s="263"/>
      <c r="ER33" s="263"/>
      <c r="ES33" s="263"/>
      <c r="ET33" s="263"/>
      <c r="EU33" s="263"/>
      <c r="EV33" s="263"/>
      <c r="EW33" s="263"/>
      <c r="EX33" s="263"/>
      <c r="EY33" s="263"/>
      <c r="EZ33" s="263"/>
      <c r="FA33" s="263"/>
      <c r="FB33" s="263"/>
      <c r="FC33" s="263"/>
      <c r="FD33" s="263"/>
      <c r="FE33" s="263"/>
      <c r="FF33" s="263"/>
      <c r="FG33" s="263"/>
      <c r="FH33" s="263"/>
      <c r="FI33" s="263"/>
      <c r="FJ33" s="263"/>
      <c r="FK33" s="263"/>
      <c r="FL33" s="263"/>
      <c r="FM33" s="263"/>
      <c r="FN33" s="263"/>
      <c r="FO33" s="263"/>
      <c r="FP33" s="263"/>
      <c r="FQ33" s="263"/>
      <c r="FR33" s="263"/>
      <c r="FS33" s="263"/>
      <c r="FT33" s="263"/>
      <c r="FU33" s="263"/>
      <c r="FV33" s="263"/>
      <c r="FW33" s="263"/>
      <c r="FX33" s="263"/>
      <c r="FY33" s="263"/>
      <c r="FZ33" s="263"/>
      <c r="GA33" s="263"/>
      <c r="GB33" s="263"/>
      <c r="GC33" s="263"/>
      <c r="GD33" s="263"/>
      <c r="GE33" s="263"/>
      <c r="GF33" s="263"/>
      <c r="GG33" s="263"/>
      <c r="GH33" s="263"/>
      <c r="GI33" s="263"/>
      <c r="GJ33" s="263"/>
      <c r="GK33" s="263"/>
      <c r="GL33" s="263"/>
      <c r="GM33" s="263"/>
    </row>
    <row r="34" spans="1:195" ht="21.75" x14ac:dyDescent="0.2">
      <c r="B34" s="22" t="s">
        <v>188</v>
      </c>
      <c r="C34" s="70"/>
      <c r="D34" s="104"/>
      <c r="E34" s="105" t="s">
        <v>182</v>
      </c>
      <c r="F34" s="412" t="s">
        <v>916</v>
      </c>
      <c r="G34" s="308" t="s">
        <v>917</v>
      </c>
      <c r="H34" s="412">
        <v>1</v>
      </c>
      <c r="I34" s="413" t="s">
        <v>918</v>
      </c>
      <c r="J34" s="414">
        <v>1</v>
      </c>
      <c r="K34" s="432" t="s">
        <v>919</v>
      </c>
      <c r="L34" s="324">
        <v>2.8800000000000002E-3</v>
      </c>
      <c r="P34" s="433" t="s">
        <v>920</v>
      </c>
      <c r="S34" s="412" t="s">
        <v>921</v>
      </c>
      <c r="V34" s="417">
        <v>14.3</v>
      </c>
      <c r="W34" s="417">
        <v>2.4389999999999998E-2</v>
      </c>
      <c r="X34" s="387">
        <v>7909</v>
      </c>
      <c r="Y34" s="437" t="s">
        <v>922</v>
      </c>
      <c r="Z34" s="327" t="s">
        <v>1357</v>
      </c>
      <c r="AA34" s="326" t="s">
        <v>1357</v>
      </c>
      <c r="AB34" s="389">
        <v>0.3</v>
      </c>
      <c r="AC34" s="390" t="s">
        <v>1023</v>
      </c>
      <c r="AD34" s="391" t="s">
        <v>1357</v>
      </c>
      <c r="AE34" s="326" t="s">
        <v>1357</v>
      </c>
      <c r="AF34" s="389">
        <v>0.3</v>
      </c>
      <c r="AG34" s="326" t="s">
        <v>1023</v>
      </c>
      <c r="AH34" s="393" t="s">
        <v>1357</v>
      </c>
      <c r="AI34" s="308" t="s">
        <v>1357</v>
      </c>
      <c r="AJ34" s="392" t="s">
        <v>1357</v>
      </c>
      <c r="AK34" s="308" t="s">
        <v>1357</v>
      </c>
      <c r="AL34" s="393" t="s">
        <v>1357</v>
      </c>
      <c r="AM34" s="394" t="s">
        <v>1357</v>
      </c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  <c r="BB34" s="263"/>
      <c r="BC34" s="263"/>
      <c r="BD34" s="263"/>
      <c r="BE34" s="263"/>
      <c r="BF34" s="263"/>
      <c r="BG34" s="263"/>
      <c r="BH34" s="263"/>
      <c r="BI34" s="263"/>
      <c r="BJ34" s="263"/>
      <c r="BK34" s="263"/>
      <c r="BL34" s="263"/>
      <c r="BM34" s="263"/>
      <c r="BN34" s="263"/>
      <c r="BO34" s="263"/>
      <c r="BP34" s="263"/>
      <c r="BQ34" s="263"/>
      <c r="BR34" s="263"/>
      <c r="BS34" s="263"/>
      <c r="BT34" s="263"/>
      <c r="BU34" s="263"/>
      <c r="BV34" s="263"/>
      <c r="BW34" s="263"/>
      <c r="BX34" s="263"/>
      <c r="BY34" s="263"/>
      <c r="BZ34" s="263"/>
      <c r="CA34" s="263"/>
      <c r="CB34" s="263"/>
      <c r="CC34" s="263"/>
      <c r="CD34" s="263"/>
      <c r="CE34" s="263"/>
      <c r="CF34" s="263"/>
      <c r="CG34" s="263"/>
      <c r="CH34" s="263"/>
      <c r="CI34" s="263"/>
      <c r="CJ34" s="263"/>
      <c r="CK34" s="263"/>
      <c r="CL34" s="263"/>
      <c r="CM34" s="263"/>
      <c r="CN34" s="263"/>
      <c r="CO34" s="263"/>
      <c r="CP34" s="263"/>
      <c r="CQ34" s="263"/>
      <c r="CR34" s="263"/>
      <c r="CS34" s="263"/>
      <c r="CT34" s="263"/>
      <c r="CU34" s="263"/>
      <c r="CV34" s="263"/>
      <c r="CW34" s="263"/>
      <c r="CX34" s="263"/>
      <c r="CY34" s="263"/>
      <c r="CZ34" s="263"/>
      <c r="DA34" s="263"/>
      <c r="DB34" s="263"/>
      <c r="DC34" s="263"/>
      <c r="DD34" s="263"/>
      <c r="DE34" s="263"/>
      <c r="DF34" s="263"/>
      <c r="DG34" s="263"/>
      <c r="DH34" s="263"/>
      <c r="DI34" s="263"/>
      <c r="DJ34" s="263"/>
      <c r="DK34" s="263"/>
      <c r="DL34" s="263"/>
      <c r="DM34" s="263"/>
      <c r="DN34" s="263"/>
      <c r="DO34" s="263"/>
      <c r="DP34" s="263"/>
      <c r="DQ34" s="263"/>
      <c r="DR34" s="263"/>
      <c r="DS34" s="263"/>
      <c r="DT34" s="263"/>
      <c r="DU34" s="263"/>
      <c r="DV34" s="263"/>
      <c r="DW34" s="263"/>
      <c r="DX34" s="263"/>
      <c r="DY34" s="263"/>
      <c r="DZ34" s="263"/>
      <c r="EA34" s="263"/>
      <c r="EB34" s="263"/>
      <c r="EC34" s="263"/>
      <c r="ED34" s="263"/>
      <c r="EE34" s="263"/>
      <c r="EF34" s="263"/>
      <c r="EG34" s="263"/>
      <c r="EH34" s="263"/>
      <c r="EI34" s="263"/>
      <c r="EJ34" s="263"/>
      <c r="EK34" s="263"/>
      <c r="EL34" s="263"/>
      <c r="EM34" s="263"/>
      <c r="EN34" s="263"/>
      <c r="EO34" s="263"/>
      <c r="EP34" s="263"/>
      <c r="EQ34" s="263"/>
      <c r="ER34" s="263"/>
      <c r="ES34" s="263"/>
      <c r="ET34" s="263"/>
      <c r="EU34" s="263"/>
      <c r="EV34" s="263"/>
      <c r="EW34" s="263"/>
      <c r="EX34" s="263"/>
      <c r="EY34" s="263"/>
      <c r="EZ34" s="263"/>
      <c r="FA34" s="263"/>
      <c r="FB34" s="263"/>
      <c r="FC34" s="263"/>
      <c r="FD34" s="263"/>
      <c r="FE34" s="263"/>
      <c r="FF34" s="263"/>
      <c r="FG34" s="263"/>
      <c r="FH34" s="263"/>
      <c r="FI34" s="263"/>
      <c r="FJ34" s="263"/>
      <c r="FK34" s="263"/>
      <c r="FL34" s="263"/>
      <c r="FM34" s="263"/>
      <c r="FN34" s="263"/>
      <c r="FO34" s="263"/>
      <c r="FP34" s="263"/>
      <c r="FQ34" s="263"/>
      <c r="FR34" s="263"/>
      <c r="FS34" s="263"/>
      <c r="FT34" s="263"/>
      <c r="FU34" s="263"/>
      <c r="FV34" s="263"/>
      <c r="FW34" s="263"/>
      <c r="FX34" s="263"/>
      <c r="FY34" s="263"/>
      <c r="FZ34" s="263"/>
      <c r="GA34" s="263"/>
      <c r="GB34" s="263"/>
      <c r="GC34" s="263"/>
      <c r="GD34" s="263"/>
      <c r="GE34" s="263"/>
      <c r="GF34" s="263"/>
      <c r="GG34" s="263"/>
      <c r="GH34" s="263"/>
      <c r="GI34" s="263"/>
      <c r="GJ34" s="263"/>
      <c r="GK34" s="263"/>
      <c r="GL34" s="263"/>
      <c r="GM34" s="263"/>
    </row>
    <row r="35" spans="1:195" s="103" customFormat="1" ht="42.75" x14ac:dyDescent="0.2">
      <c r="B35" s="103" t="s">
        <v>191</v>
      </c>
      <c r="C35" s="104"/>
      <c r="D35" s="104"/>
      <c r="E35" s="105" t="s">
        <v>680</v>
      </c>
      <c r="F35" s="395" t="s">
        <v>916</v>
      </c>
      <c r="G35" s="308" t="s">
        <v>917</v>
      </c>
      <c r="H35" s="395">
        <v>1</v>
      </c>
      <c r="I35" s="396" t="s">
        <v>918</v>
      </c>
      <c r="J35" s="397">
        <v>1</v>
      </c>
      <c r="K35" s="432" t="s">
        <v>919</v>
      </c>
      <c r="L35" s="399">
        <v>1.41E-3</v>
      </c>
      <c r="M35" s="400"/>
      <c r="N35" s="400"/>
      <c r="O35" s="400"/>
      <c r="P35" s="433" t="s">
        <v>920</v>
      </c>
      <c r="Q35" s="401"/>
      <c r="R35" s="316"/>
      <c r="S35" s="395" t="s">
        <v>921</v>
      </c>
      <c r="T35" s="402"/>
      <c r="U35" s="402"/>
      <c r="V35" s="402">
        <v>14.3</v>
      </c>
      <c r="W35" s="417">
        <v>2.4389999999999998E-2</v>
      </c>
      <c r="X35" s="403">
        <v>85500</v>
      </c>
      <c r="Y35" s="437" t="s">
        <v>922</v>
      </c>
      <c r="Z35" s="405" t="s">
        <v>1357</v>
      </c>
      <c r="AA35" s="406" t="s">
        <v>1357</v>
      </c>
      <c r="AB35" s="407" t="s">
        <v>1357</v>
      </c>
      <c r="AC35" s="444" t="s">
        <v>1357</v>
      </c>
      <c r="AD35" s="409" t="s">
        <v>1357</v>
      </c>
      <c r="AE35" s="406" t="s">
        <v>1357</v>
      </c>
      <c r="AF35" s="410">
        <v>4</v>
      </c>
      <c r="AG35" s="316" t="s">
        <v>93</v>
      </c>
      <c r="AH35" s="411">
        <v>0.03</v>
      </c>
      <c r="AI35" s="316" t="s">
        <v>94</v>
      </c>
      <c r="AJ35" s="410" t="s">
        <v>1357</v>
      </c>
      <c r="AK35" s="316" t="s">
        <v>1357</v>
      </c>
      <c r="AL35" s="411" t="s">
        <v>1357</v>
      </c>
      <c r="AM35" s="398" t="s">
        <v>1357</v>
      </c>
      <c r="AN35" s="263"/>
      <c r="AO35" s="263"/>
      <c r="AP35" s="263"/>
      <c r="AQ35" s="263"/>
      <c r="AR35" s="263"/>
      <c r="AS35" s="263"/>
      <c r="AT35" s="263"/>
      <c r="AU35" s="263"/>
      <c r="AV35" s="263"/>
      <c r="AW35" s="263"/>
      <c r="AX35" s="263"/>
      <c r="AY35" s="263"/>
      <c r="AZ35" s="263"/>
      <c r="BA35" s="263"/>
      <c r="BB35" s="263"/>
      <c r="BC35" s="263"/>
      <c r="BD35" s="263"/>
      <c r="BE35" s="263"/>
      <c r="BF35" s="263"/>
      <c r="BG35" s="263"/>
      <c r="BH35" s="263"/>
      <c r="BI35" s="263"/>
      <c r="BJ35" s="263"/>
      <c r="BK35" s="263"/>
      <c r="BL35" s="263"/>
      <c r="BM35" s="263"/>
      <c r="BN35" s="263"/>
      <c r="BO35" s="263"/>
      <c r="BP35" s="263"/>
      <c r="BQ35" s="263"/>
      <c r="BR35" s="263"/>
      <c r="BS35" s="263"/>
      <c r="BT35" s="263"/>
      <c r="BU35" s="263"/>
      <c r="BV35" s="263"/>
      <c r="BW35" s="263"/>
      <c r="BX35" s="263"/>
      <c r="BY35" s="263"/>
      <c r="BZ35" s="263"/>
      <c r="CA35" s="263"/>
      <c r="CB35" s="263"/>
      <c r="CC35" s="263"/>
      <c r="CD35" s="263"/>
      <c r="CE35" s="263"/>
      <c r="CF35" s="263"/>
      <c r="CG35" s="263"/>
      <c r="CH35" s="263"/>
      <c r="CI35" s="263"/>
      <c r="CJ35" s="263"/>
      <c r="CK35" s="263"/>
      <c r="CL35" s="263"/>
      <c r="CM35" s="263"/>
      <c r="CN35" s="263"/>
      <c r="CO35" s="263"/>
      <c r="CP35" s="263"/>
      <c r="CQ35" s="263"/>
      <c r="CR35" s="263"/>
      <c r="CS35" s="263"/>
      <c r="CT35" s="263"/>
      <c r="CU35" s="263"/>
      <c r="CV35" s="263"/>
      <c r="CW35" s="263"/>
      <c r="CX35" s="263"/>
      <c r="CY35" s="263"/>
      <c r="CZ35" s="263"/>
      <c r="DA35" s="263"/>
      <c r="DB35" s="263"/>
      <c r="DC35" s="263"/>
      <c r="DD35" s="263"/>
      <c r="DE35" s="263"/>
      <c r="DF35" s="263"/>
      <c r="DG35" s="263"/>
      <c r="DH35" s="263"/>
      <c r="DI35" s="263"/>
      <c r="DJ35" s="263"/>
      <c r="DK35" s="263"/>
      <c r="DL35" s="263"/>
      <c r="DM35" s="263"/>
      <c r="DN35" s="263"/>
      <c r="DO35" s="263"/>
      <c r="DP35" s="263"/>
      <c r="DQ35" s="263"/>
      <c r="DR35" s="263"/>
      <c r="DS35" s="263"/>
      <c r="DT35" s="263"/>
      <c r="DU35" s="263"/>
      <c r="DV35" s="263"/>
      <c r="DW35" s="263"/>
      <c r="DX35" s="263"/>
      <c r="DY35" s="263"/>
      <c r="DZ35" s="263"/>
      <c r="EA35" s="263"/>
      <c r="EB35" s="263"/>
      <c r="EC35" s="263"/>
      <c r="ED35" s="263"/>
      <c r="EE35" s="263"/>
      <c r="EF35" s="263"/>
      <c r="EG35" s="263"/>
      <c r="EH35" s="263"/>
      <c r="EI35" s="263"/>
      <c r="EJ35" s="263"/>
      <c r="EK35" s="263"/>
      <c r="EL35" s="263"/>
      <c r="EM35" s="263"/>
      <c r="EN35" s="263"/>
      <c r="EO35" s="263"/>
      <c r="EP35" s="263"/>
      <c r="EQ35" s="263"/>
      <c r="ER35" s="263"/>
      <c r="ES35" s="263"/>
      <c r="ET35" s="263"/>
      <c r="EU35" s="263"/>
      <c r="EV35" s="263"/>
      <c r="EW35" s="263"/>
      <c r="EX35" s="263"/>
      <c r="EY35" s="263"/>
      <c r="EZ35" s="263"/>
      <c r="FA35" s="263"/>
      <c r="FB35" s="263"/>
      <c r="FC35" s="263"/>
      <c r="FD35" s="263"/>
      <c r="FE35" s="263"/>
      <c r="FF35" s="263"/>
      <c r="FG35" s="263"/>
      <c r="FH35" s="263"/>
      <c r="FI35" s="263"/>
      <c r="FJ35" s="263"/>
      <c r="FK35" s="263"/>
      <c r="FL35" s="263"/>
      <c r="FM35" s="263"/>
      <c r="FN35" s="263"/>
      <c r="FO35" s="263"/>
      <c r="FP35" s="263"/>
      <c r="FQ35" s="263"/>
      <c r="FR35" s="263"/>
      <c r="FS35" s="263"/>
      <c r="FT35" s="263"/>
      <c r="FU35" s="263"/>
      <c r="FV35" s="263"/>
      <c r="FW35" s="263"/>
      <c r="FX35" s="263"/>
      <c r="FY35" s="263"/>
      <c r="FZ35" s="263"/>
      <c r="GA35" s="263"/>
      <c r="GB35" s="263"/>
      <c r="GC35" s="263"/>
      <c r="GD35" s="263"/>
      <c r="GE35" s="263"/>
      <c r="GF35" s="263"/>
      <c r="GG35" s="263"/>
      <c r="GH35" s="263"/>
      <c r="GI35" s="263"/>
      <c r="GJ35" s="263"/>
      <c r="GK35" s="263"/>
      <c r="GL35" s="263"/>
      <c r="GM35" s="263"/>
    </row>
    <row r="36" spans="1:195" ht="21.75" x14ac:dyDescent="0.2">
      <c r="B36" s="22" t="s">
        <v>193</v>
      </c>
      <c r="C36" s="70"/>
      <c r="D36" s="104"/>
      <c r="E36" s="496" t="s">
        <v>95</v>
      </c>
      <c r="F36" s="412" t="s">
        <v>916</v>
      </c>
      <c r="G36" s="308" t="s">
        <v>917</v>
      </c>
      <c r="H36" s="412">
        <v>1</v>
      </c>
      <c r="I36" s="413" t="s">
        <v>918</v>
      </c>
      <c r="J36" s="414">
        <v>2.5999999999999999E-2</v>
      </c>
      <c r="K36" s="432" t="s">
        <v>1026</v>
      </c>
      <c r="L36" s="324">
        <v>1E-3</v>
      </c>
      <c r="P36" s="433" t="s">
        <v>1027</v>
      </c>
      <c r="S36" s="412" t="s">
        <v>921</v>
      </c>
      <c r="V36" s="417">
        <v>14.3</v>
      </c>
      <c r="W36" s="417">
        <v>2.4389999999999998E-2</v>
      </c>
      <c r="X36" s="387">
        <v>86400</v>
      </c>
      <c r="Y36" s="437" t="s">
        <v>922</v>
      </c>
      <c r="Z36" s="327" t="s">
        <v>1357</v>
      </c>
      <c r="AA36" s="326" t="s">
        <v>1357</v>
      </c>
      <c r="AB36" s="389">
        <v>1E-3</v>
      </c>
      <c r="AC36" s="390" t="s">
        <v>96</v>
      </c>
      <c r="AD36" s="391" t="s">
        <v>1357</v>
      </c>
      <c r="AE36" s="326" t="s">
        <v>1357</v>
      </c>
      <c r="AF36" s="392">
        <v>1E-3</v>
      </c>
      <c r="AG36" s="326" t="s">
        <v>96</v>
      </c>
      <c r="AH36" s="393">
        <v>3.7</v>
      </c>
      <c r="AI36" s="308" t="s">
        <v>97</v>
      </c>
      <c r="AJ36" s="392" t="s">
        <v>1357</v>
      </c>
      <c r="AK36" s="308" t="s">
        <v>1357</v>
      </c>
      <c r="AL36" s="393" t="s">
        <v>1357</v>
      </c>
      <c r="AM36" s="394" t="s">
        <v>1357</v>
      </c>
      <c r="AN36" s="263"/>
      <c r="AO36" s="263"/>
      <c r="AP36" s="263"/>
      <c r="AQ36" s="263"/>
      <c r="AR36" s="263"/>
      <c r="AS36" s="263"/>
      <c r="AT36" s="263"/>
      <c r="AU36" s="263"/>
      <c r="AV36" s="263"/>
      <c r="AW36" s="263"/>
      <c r="AX36" s="263"/>
      <c r="AY36" s="263"/>
      <c r="AZ36" s="263"/>
      <c r="BA36" s="263"/>
      <c r="BB36" s="263"/>
      <c r="BC36" s="263"/>
      <c r="BD36" s="263"/>
      <c r="BE36" s="263"/>
      <c r="BF36" s="263"/>
      <c r="BG36" s="263"/>
      <c r="BH36" s="263"/>
      <c r="BI36" s="263"/>
      <c r="BJ36" s="263"/>
      <c r="BK36" s="263"/>
      <c r="BL36" s="263"/>
      <c r="BM36" s="263"/>
      <c r="BN36" s="263"/>
      <c r="BO36" s="263"/>
      <c r="BP36" s="263"/>
      <c r="BQ36" s="263"/>
      <c r="BR36" s="263"/>
      <c r="BS36" s="263"/>
      <c r="BT36" s="263"/>
      <c r="BU36" s="263"/>
      <c r="BV36" s="263"/>
      <c r="BW36" s="263"/>
      <c r="BX36" s="263"/>
      <c r="BY36" s="263"/>
      <c r="BZ36" s="263"/>
      <c r="CA36" s="263"/>
      <c r="CB36" s="263"/>
      <c r="CC36" s="263"/>
      <c r="CD36" s="263"/>
      <c r="CE36" s="263"/>
      <c r="CF36" s="263"/>
      <c r="CG36" s="263"/>
      <c r="CH36" s="263"/>
      <c r="CI36" s="263"/>
      <c r="CJ36" s="263"/>
      <c r="CK36" s="263"/>
      <c r="CL36" s="263"/>
      <c r="CM36" s="263"/>
      <c r="CN36" s="263"/>
      <c r="CO36" s="263"/>
      <c r="CP36" s="263"/>
      <c r="CQ36" s="263"/>
      <c r="CR36" s="263"/>
      <c r="CS36" s="263"/>
      <c r="CT36" s="263"/>
      <c r="CU36" s="263"/>
      <c r="CV36" s="263"/>
      <c r="CW36" s="263"/>
      <c r="CX36" s="263"/>
      <c r="CY36" s="263"/>
      <c r="CZ36" s="263"/>
      <c r="DA36" s="263"/>
      <c r="DB36" s="263"/>
      <c r="DC36" s="263"/>
      <c r="DD36" s="263"/>
      <c r="DE36" s="263"/>
      <c r="DF36" s="263"/>
      <c r="DG36" s="263"/>
      <c r="DH36" s="263"/>
      <c r="DI36" s="263"/>
      <c r="DJ36" s="263"/>
      <c r="DK36" s="263"/>
      <c r="DL36" s="263"/>
      <c r="DM36" s="263"/>
      <c r="DN36" s="263"/>
      <c r="DO36" s="263"/>
      <c r="DP36" s="263"/>
      <c r="DQ36" s="263"/>
      <c r="DR36" s="263"/>
      <c r="DS36" s="263"/>
      <c r="DT36" s="263"/>
      <c r="DU36" s="263"/>
      <c r="DV36" s="263"/>
      <c r="DW36" s="263"/>
      <c r="DX36" s="263"/>
      <c r="DY36" s="263"/>
      <c r="DZ36" s="263"/>
      <c r="EA36" s="263"/>
      <c r="EB36" s="263"/>
      <c r="EC36" s="263"/>
      <c r="ED36" s="263"/>
      <c r="EE36" s="263"/>
      <c r="EF36" s="263"/>
      <c r="EG36" s="263"/>
      <c r="EH36" s="263"/>
      <c r="EI36" s="263"/>
      <c r="EJ36" s="263"/>
      <c r="EK36" s="263"/>
      <c r="EL36" s="263"/>
      <c r="EM36" s="263"/>
      <c r="EN36" s="263"/>
      <c r="EO36" s="263"/>
      <c r="EP36" s="263"/>
      <c r="EQ36" s="263"/>
      <c r="ER36" s="263"/>
      <c r="ES36" s="263"/>
      <c r="ET36" s="263"/>
      <c r="EU36" s="263"/>
      <c r="EV36" s="263"/>
      <c r="EW36" s="263"/>
      <c r="EX36" s="263"/>
      <c r="EY36" s="263"/>
      <c r="EZ36" s="263"/>
      <c r="FA36" s="263"/>
      <c r="FB36" s="263"/>
      <c r="FC36" s="263"/>
      <c r="FD36" s="263"/>
      <c r="FE36" s="263"/>
      <c r="FF36" s="263"/>
      <c r="FG36" s="263"/>
      <c r="FH36" s="263"/>
      <c r="FI36" s="263"/>
      <c r="FJ36" s="263"/>
      <c r="FK36" s="263"/>
      <c r="FL36" s="263"/>
      <c r="FM36" s="263"/>
      <c r="FN36" s="263"/>
      <c r="FO36" s="263"/>
      <c r="FP36" s="263"/>
      <c r="FQ36" s="263"/>
      <c r="FR36" s="263"/>
      <c r="FS36" s="263"/>
      <c r="FT36" s="263"/>
      <c r="FU36" s="263"/>
      <c r="FV36" s="263"/>
      <c r="FW36" s="263"/>
      <c r="FX36" s="263"/>
      <c r="FY36" s="263"/>
      <c r="FZ36" s="263"/>
      <c r="GA36" s="263"/>
      <c r="GB36" s="263"/>
      <c r="GC36" s="263"/>
      <c r="GD36" s="263"/>
      <c r="GE36" s="263"/>
      <c r="GF36" s="263"/>
      <c r="GG36" s="263"/>
      <c r="GH36" s="263"/>
      <c r="GI36" s="263"/>
      <c r="GJ36" s="263"/>
      <c r="GK36" s="263"/>
      <c r="GL36" s="263"/>
      <c r="GM36" s="263"/>
    </row>
    <row r="37" spans="1:195" ht="32.25" x14ac:dyDescent="0.2">
      <c r="B37" s="22" t="s">
        <v>194</v>
      </c>
      <c r="D37" s="104"/>
      <c r="E37" s="264" t="s">
        <v>682</v>
      </c>
      <c r="F37" s="412" t="s">
        <v>916</v>
      </c>
      <c r="G37" s="308" t="s">
        <v>917</v>
      </c>
      <c r="H37" s="412">
        <v>1</v>
      </c>
      <c r="I37" s="413" t="s">
        <v>918</v>
      </c>
      <c r="J37" s="414">
        <v>1</v>
      </c>
      <c r="K37" s="432" t="s">
        <v>919</v>
      </c>
      <c r="L37" s="324">
        <v>5.9999999999999995E-4</v>
      </c>
      <c r="P37" s="433" t="s">
        <v>98</v>
      </c>
      <c r="S37" s="412" t="s">
        <v>921</v>
      </c>
      <c r="V37" s="417">
        <v>14.3</v>
      </c>
      <c r="W37" s="417">
        <v>2.4389999999999998E-2</v>
      </c>
      <c r="X37" s="387">
        <v>344000</v>
      </c>
      <c r="Y37" s="437" t="s">
        <v>922</v>
      </c>
      <c r="Z37" s="327" t="s">
        <v>1357</v>
      </c>
      <c r="AA37" s="326" t="s">
        <v>1357</v>
      </c>
      <c r="AB37" s="389">
        <v>0.3</v>
      </c>
      <c r="AC37" s="390" t="s">
        <v>99</v>
      </c>
      <c r="AD37" s="391" t="s">
        <v>1357</v>
      </c>
      <c r="AE37" s="326" t="s">
        <v>1357</v>
      </c>
      <c r="AF37" s="392">
        <v>0.3</v>
      </c>
      <c r="AG37" s="308" t="s">
        <v>100</v>
      </c>
      <c r="AH37" s="393" t="s">
        <v>1357</v>
      </c>
      <c r="AI37" s="308" t="s">
        <v>1357</v>
      </c>
      <c r="AJ37" s="392" t="s">
        <v>1357</v>
      </c>
      <c r="AK37" s="308" t="s">
        <v>101</v>
      </c>
      <c r="AL37" s="393" t="s">
        <v>1357</v>
      </c>
      <c r="AM37" s="394" t="s">
        <v>102</v>
      </c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3"/>
      <c r="AY37" s="263"/>
      <c r="AZ37" s="263"/>
      <c r="BA37" s="263"/>
      <c r="BB37" s="263"/>
      <c r="BC37" s="263"/>
      <c r="BD37" s="263"/>
      <c r="BE37" s="263"/>
      <c r="BF37" s="263"/>
      <c r="BG37" s="263"/>
      <c r="BH37" s="263"/>
      <c r="BI37" s="263"/>
      <c r="BJ37" s="263"/>
      <c r="BK37" s="263"/>
      <c r="BL37" s="263"/>
      <c r="BM37" s="263"/>
      <c r="BN37" s="263"/>
      <c r="BO37" s="263"/>
      <c r="BP37" s="263"/>
      <c r="BQ37" s="263"/>
      <c r="BR37" s="263"/>
      <c r="BS37" s="263"/>
      <c r="BT37" s="263"/>
      <c r="BU37" s="263"/>
      <c r="BV37" s="263"/>
      <c r="BW37" s="263"/>
      <c r="BX37" s="263"/>
      <c r="BY37" s="263"/>
      <c r="BZ37" s="263"/>
      <c r="CA37" s="263"/>
      <c r="CB37" s="263"/>
      <c r="CC37" s="263"/>
      <c r="CD37" s="263"/>
      <c r="CE37" s="263"/>
      <c r="CF37" s="263"/>
      <c r="CG37" s="263"/>
      <c r="CH37" s="263"/>
      <c r="CI37" s="263"/>
      <c r="CJ37" s="263"/>
      <c r="CK37" s="263"/>
      <c r="CL37" s="263"/>
      <c r="CM37" s="263"/>
      <c r="CN37" s="263"/>
      <c r="CO37" s="263"/>
      <c r="CP37" s="263"/>
      <c r="CQ37" s="263"/>
      <c r="CR37" s="263"/>
      <c r="CS37" s="263"/>
      <c r="CT37" s="263"/>
      <c r="CU37" s="263"/>
      <c r="CV37" s="263"/>
      <c r="CW37" s="263"/>
      <c r="CX37" s="263"/>
      <c r="CY37" s="263"/>
      <c r="CZ37" s="263"/>
      <c r="DA37" s="263"/>
      <c r="DB37" s="263"/>
      <c r="DC37" s="263"/>
      <c r="DD37" s="263"/>
      <c r="DE37" s="263"/>
      <c r="DF37" s="263"/>
      <c r="DG37" s="263"/>
      <c r="DH37" s="263"/>
      <c r="DI37" s="263"/>
      <c r="DJ37" s="263"/>
      <c r="DK37" s="263"/>
      <c r="DL37" s="263"/>
      <c r="DM37" s="263"/>
      <c r="DN37" s="263"/>
      <c r="DO37" s="263"/>
      <c r="DP37" s="263"/>
      <c r="DQ37" s="263"/>
      <c r="DR37" s="263"/>
      <c r="DS37" s="263"/>
      <c r="DT37" s="263"/>
      <c r="DU37" s="263"/>
      <c r="DV37" s="263"/>
      <c r="DW37" s="263"/>
      <c r="DX37" s="263"/>
      <c r="DY37" s="263"/>
      <c r="DZ37" s="263"/>
      <c r="EA37" s="263"/>
      <c r="EB37" s="263"/>
      <c r="EC37" s="263"/>
      <c r="ED37" s="263"/>
      <c r="EE37" s="263"/>
      <c r="EF37" s="263"/>
      <c r="EG37" s="263"/>
      <c r="EH37" s="263"/>
      <c r="EI37" s="263"/>
      <c r="EJ37" s="263"/>
      <c r="EK37" s="263"/>
      <c r="EL37" s="263"/>
      <c r="EM37" s="263"/>
      <c r="EN37" s="263"/>
      <c r="EO37" s="263"/>
      <c r="EP37" s="263"/>
      <c r="EQ37" s="263"/>
      <c r="ER37" s="263"/>
      <c r="ES37" s="263"/>
      <c r="ET37" s="263"/>
      <c r="EU37" s="263"/>
      <c r="EV37" s="263"/>
      <c r="EW37" s="263"/>
      <c r="EX37" s="263"/>
      <c r="EY37" s="263"/>
      <c r="EZ37" s="263"/>
      <c r="FA37" s="263"/>
      <c r="FB37" s="263"/>
      <c r="FC37" s="263"/>
      <c r="FD37" s="263"/>
      <c r="FE37" s="263"/>
      <c r="FF37" s="263"/>
      <c r="FG37" s="263"/>
      <c r="FH37" s="263"/>
      <c r="FI37" s="263"/>
      <c r="FJ37" s="263"/>
      <c r="FK37" s="263"/>
      <c r="FL37" s="263"/>
      <c r="FM37" s="263"/>
      <c r="FN37" s="263"/>
      <c r="FO37" s="263"/>
      <c r="FP37" s="263"/>
      <c r="FQ37" s="263"/>
      <c r="FR37" s="263"/>
      <c r="FS37" s="263"/>
      <c r="FT37" s="263"/>
      <c r="FU37" s="263"/>
      <c r="FV37" s="263"/>
      <c r="FW37" s="263"/>
      <c r="FX37" s="263"/>
      <c r="FY37" s="263"/>
      <c r="FZ37" s="263"/>
      <c r="GA37" s="263"/>
      <c r="GB37" s="263"/>
      <c r="GC37" s="263"/>
      <c r="GD37" s="263"/>
      <c r="GE37" s="263"/>
      <c r="GF37" s="263"/>
      <c r="GG37" s="263"/>
      <c r="GH37" s="263"/>
      <c r="GI37" s="263"/>
      <c r="GJ37" s="263"/>
      <c r="GK37" s="263"/>
      <c r="GL37" s="263"/>
      <c r="GM37" s="263"/>
    </row>
    <row r="38" spans="1:195" ht="12.75" x14ac:dyDescent="0.2">
      <c r="D38" s="104"/>
      <c r="E38" s="264"/>
      <c r="F38" s="412"/>
      <c r="J38" s="414"/>
      <c r="K38" s="394"/>
      <c r="L38" s="324"/>
      <c r="S38" s="412"/>
      <c r="Y38" s="388"/>
      <c r="AB38" s="389"/>
      <c r="AC38" s="390"/>
      <c r="AD38" s="391"/>
      <c r="AJ38" s="392"/>
      <c r="AM38" s="394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3"/>
      <c r="CC38" s="263"/>
      <c r="CD38" s="263"/>
      <c r="CE38" s="263"/>
      <c r="CF38" s="263"/>
      <c r="CG38" s="263"/>
      <c r="CH38" s="263"/>
      <c r="CI38" s="263"/>
      <c r="CJ38" s="263"/>
      <c r="CK38" s="263"/>
      <c r="CL38" s="263"/>
      <c r="CM38" s="263"/>
      <c r="CN38" s="263"/>
      <c r="CO38" s="263"/>
      <c r="CP38" s="263"/>
      <c r="CQ38" s="263"/>
      <c r="CR38" s="263"/>
      <c r="CS38" s="263"/>
      <c r="CT38" s="263"/>
      <c r="CU38" s="263"/>
      <c r="CV38" s="263"/>
      <c r="CW38" s="263"/>
      <c r="CX38" s="263"/>
      <c r="CY38" s="263"/>
      <c r="CZ38" s="263"/>
      <c r="DA38" s="263"/>
      <c r="DB38" s="263"/>
      <c r="DC38" s="263"/>
      <c r="DD38" s="263"/>
      <c r="DE38" s="263"/>
      <c r="DF38" s="263"/>
      <c r="DG38" s="263"/>
      <c r="DH38" s="263"/>
      <c r="DI38" s="263"/>
      <c r="DJ38" s="263"/>
      <c r="DK38" s="263"/>
      <c r="DL38" s="263"/>
      <c r="DM38" s="263"/>
      <c r="DN38" s="263"/>
      <c r="DO38" s="263"/>
      <c r="DP38" s="263"/>
      <c r="DQ38" s="263"/>
      <c r="DR38" s="263"/>
      <c r="DS38" s="263"/>
      <c r="DT38" s="263"/>
      <c r="DU38" s="263"/>
      <c r="DV38" s="263"/>
      <c r="DW38" s="263"/>
      <c r="DX38" s="263"/>
      <c r="DY38" s="263"/>
      <c r="DZ38" s="263"/>
      <c r="EA38" s="263"/>
      <c r="EB38" s="263"/>
      <c r="EC38" s="263"/>
      <c r="ED38" s="263"/>
      <c r="EE38" s="263"/>
      <c r="EF38" s="263"/>
      <c r="EG38" s="263"/>
      <c r="EH38" s="263"/>
      <c r="EI38" s="263"/>
      <c r="EJ38" s="263"/>
      <c r="EK38" s="263"/>
      <c r="EL38" s="263"/>
      <c r="EM38" s="263"/>
      <c r="EN38" s="263"/>
      <c r="EO38" s="263"/>
      <c r="EP38" s="263"/>
      <c r="EQ38" s="263"/>
      <c r="ER38" s="263"/>
      <c r="ES38" s="263"/>
      <c r="ET38" s="263"/>
      <c r="EU38" s="263"/>
      <c r="EV38" s="263"/>
      <c r="EW38" s="263"/>
      <c r="EX38" s="263"/>
      <c r="EY38" s="263"/>
      <c r="EZ38" s="263"/>
      <c r="FA38" s="263"/>
      <c r="FB38" s="263"/>
      <c r="FC38" s="263"/>
      <c r="FD38" s="263"/>
      <c r="FE38" s="263"/>
      <c r="FF38" s="263"/>
      <c r="FG38" s="263"/>
      <c r="FH38" s="263"/>
      <c r="FI38" s="263"/>
      <c r="FJ38" s="263"/>
      <c r="FK38" s="263"/>
      <c r="FL38" s="263"/>
      <c r="FM38" s="263"/>
      <c r="FN38" s="263"/>
      <c r="FO38" s="263"/>
      <c r="FP38" s="263"/>
      <c r="FQ38" s="263"/>
      <c r="FR38" s="263"/>
      <c r="FS38" s="263"/>
      <c r="FT38" s="263"/>
      <c r="FU38" s="263"/>
      <c r="FV38" s="263"/>
      <c r="FW38" s="263"/>
      <c r="FX38" s="263"/>
      <c r="FY38" s="263"/>
      <c r="FZ38" s="263"/>
      <c r="GA38" s="263"/>
      <c r="GB38" s="263"/>
      <c r="GC38" s="263"/>
      <c r="GD38" s="263"/>
      <c r="GE38" s="263"/>
      <c r="GF38" s="263"/>
      <c r="GG38" s="263"/>
      <c r="GH38" s="263"/>
      <c r="GI38" s="263"/>
      <c r="GJ38" s="263"/>
      <c r="GK38" s="263"/>
      <c r="GL38" s="263"/>
      <c r="GM38" s="263"/>
    </row>
    <row r="39" spans="1:195" ht="12.75" x14ac:dyDescent="0.2">
      <c r="A39" s="304" t="s">
        <v>196</v>
      </c>
      <c r="D39" s="104"/>
      <c r="E39" s="264"/>
      <c r="F39" s="412"/>
      <c r="J39" s="414"/>
      <c r="K39" s="394"/>
      <c r="L39" s="324"/>
      <c r="S39" s="412"/>
      <c r="Y39" s="388"/>
      <c r="AB39" s="389"/>
      <c r="AC39" s="390"/>
      <c r="AD39" s="391"/>
      <c r="AJ39" s="392"/>
      <c r="AM39" s="394"/>
      <c r="AN39" s="263"/>
      <c r="AO39" s="263"/>
      <c r="AP39" s="263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263"/>
      <c r="BC39" s="263"/>
      <c r="BD39" s="263"/>
      <c r="BE39" s="263"/>
      <c r="BF39" s="263"/>
      <c r="BG39" s="263"/>
      <c r="BH39" s="263"/>
      <c r="BI39" s="263"/>
      <c r="BJ39" s="263"/>
      <c r="BK39" s="263"/>
      <c r="BL39" s="263"/>
      <c r="BM39" s="263"/>
      <c r="BN39" s="263"/>
      <c r="BO39" s="263"/>
      <c r="BP39" s="263"/>
      <c r="BQ39" s="263"/>
      <c r="BR39" s="263"/>
      <c r="BS39" s="263"/>
      <c r="BT39" s="263"/>
      <c r="BU39" s="263"/>
      <c r="BV39" s="263"/>
      <c r="BW39" s="263"/>
      <c r="BX39" s="263"/>
      <c r="BY39" s="263"/>
      <c r="BZ39" s="263"/>
      <c r="CA39" s="263"/>
      <c r="CB39" s="263"/>
      <c r="CC39" s="263"/>
      <c r="CD39" s="263"/>
      <c r="CE39" s="263"/>
      <c r="CF39" s="263"/>
      <c r="CG39" s="263"/>
      <c r="CH39" s="263"/>
      <c r="CI39" s="263"/>
      <c r="CJ39" s="263"/>
      <c r="CK39" s="263"/>
      <c r="CL39" s="263"/>
      <c r="CM39" s="263"/>
      <c r="CN39" s="263"/>
      <c r="CO39" s="263"/>
      <c r="CP39" s="263"/>
      <c r="CQ39" s="263"/>
      <c r="CR39" s="263"/>
      <c r="CS39" s="263"/>
      <c r="CT39" s="263"/>
      <c r="CU39" s="263"/>
      <c r="CV39" s="263"/>
      <c r="CW39" s="263"/>
      <c r="CX39" s="263"/>
      <c r="CY39" s="263"/>
      <c r="CZ39" s="263"/>
      <c r="DA39" s="263"/>
      <c r="DB39" s="263"/>
      <c r="DC39" s="263"/>
      <c r="DD39" s="263"/>
      <c r="DE39" s="263"/>
      <c r="DF39" s="263"/>
      <c r="DG39" s="263"/>
      <c r="DH39" s="263"/>
      <c r="DI39" s="263"/>
      <c r="DJ39" s="263"/>
      <c r="DK39" s="263"/>
      <c r="DL39" s="263"/>
      <c r="DM39" s="263"/>
      <c r="DN39" s="263"/>
      <c r="DO39" s="263"/>
      <c r="DP39" s="263"/>
      <c r="DQ39" s="263"/>
      <c r="DR39" s="263"/>
      <c r="DS39" s="263"/>
      <c r="DT39" s="263"/>
      <c r="DU39" s="263"/>
      <c r="DV39" s="263"/>
      <c r="DW39" s="263"/>
      <c r="DX39" s="263"/>
      <c r="DY39" s="263"/>
      <c r="DZ39" s="263"/>
      <c r="EA39" s="263"/>
      <c r="EB39" s="263"/>
      <c r="EC39" s="263"/>
      <c r="ED39" s="263"/>
      <c r="EE39" s="263"/>
      <c r="EF39" s="263"/>
      <c r="EG39" s="263"/>
      <c r="EH39" s="263"/>
      <c r="EI39" s="263"/>
      <c r="EJ39" s="263"/>
      <c r="EK39" s="263"/>
      <c r="EL39" s="263"/>
      <c r="EM39" s="263"/>
      <c r="EN39" s="263"/>
      <c r="EO39" s="263"/>
      <c r="EP39" s="263"/>
      <c r="EQ39" s="263"/>
      <c r="ER39" s="263"/>
      <c r="ES39" s="263"/>
      <c r="ET39" s="263"/>
      <c r="EU39" s="263"/>
      <c r="EV39" s="263"/>
      <c r="EW39" s="263"/>
      <c r="EX39" s="263"/>
      <c r="EY39" s="263"/>
      <c r="EZ39" s="263"/>
      <c r="FA39" s="263"/>
      <c r="FB39" s="263"/>
      <c r="FC39" s="263"/>
      <c r="FD39" s="263"/>
      <c r="FE39" s="263"/>
      <c r="FF39" s="263"/>
      <c r="FG39" s="263"/>
      <c r="FH39" s="263"/>
      <c r="FI39" s="263"/>
      <c r="FJ39" s="263"/>
      <c r="FK39" s="263"/>
      <c r="FL39" s="263"/>
      <c r="FM39" s="263"/>
      <c r="FN39" s="263"/>
      <c r="FO39" s="263"/>
      <c r="FP39" s="263"/>
      <c r="FQ39" s="263"/>
      <c r="FR39" s="263"/>
      <c r="FS39" s="263"/>
      <c r="FT39" s="263"/>
      <c r="FU39" s="263"/>
      <c r="FV39" s="263"/>
      <c r="FW39" s="263"/>
      <c r="FX39" s="263"/>
      <c r="FY39" s="263"/>
      <c r="FZ39" s="263"/>
      <c r="GA39" s="263"/>
      <c r="GB39" s="263"/>
      <c r="GC39" s="263"/>
      <c r="GD39" s="263"/>
      <c r="GE39" s="263"/>
      <c r="GF39" s="263"/>
      <c r="GG39" s="263"/>
      <c r="GH39" s="263"/>
      <c r="GI39" s="263"/>
      <c r="GJ39" s="263"/>
      <c r="GK39" s="263"/>
      <c r="GL39" s="263"/>
      <c r="GM39" s="263"/>
    </row>
    <row r="40" spans="1:195" s="103" customFormat="1" ht="32.25" x14ac:dyDescent="0.2">
      <c r="A40" s="497"/>
      <c r="B40" s="287" t="s">
        <v>197</v>
      </c>
      <c r="C40" s="90"/>
      <c r="D40" s="91" t="s">
        <v>1004</v>
      </c>
      <c r="E40" s="91" t="s">
        <v>688</v>
      </c>
      <c r="F40" s="395" t="s">
        <v>916</v>
      </c>
      <c r="G40" s="316" t="s">
        <v>917</v>
      </c>
      <c r="H40" s="395">
        <v>1</v>
      </c>
      <c r="I40" s="396" t="s">
        <v>918</v>
      </c>
      <c r="J40" s="395">
        <v>1</v>
      </c>
      <c r="K40" s="398" t="s">
        <v>103</v>
      </c>
      <c r="L40" s="399">
        <v>5.6899999999999995E-4</v>
      </c>
      <c r="M40" s="400"/>
      <c r="N40" s="400"/>
      <c r="O40" s="400"/>
      <c r="P40" s="433" t="s">
        <v>920</v>
      </c>
      <c r="Q40" s="401">
        <v>0.22800000000000001</v>
      </c>
      <c r="R40" s="316" t="s">
        <v>991</v>
      </c>
      <c r="S40" s="395" t="s">
        <v>848</v>
      </c>
      <c r="T40" s="402">
        <v>0.12</v>
      </c>
      <c r="U40" s="402">
        <v>1.1E-5</v>
      </c>
      <c r="V40" s="402">
        <v>0.57999999999999996</v>
      </c>
      <c r="W40" s="402">
        <v>3.8999999999999999E-5</v>
      </c>
      <c r="X40" s="403">
        <v>1000000</v>
      </c>
      <c r="Y40" s="404" t="s">
        <v>104</v>
      </c>
      <c r="Z40" s="405" t="s">
        <v>1357</v>
      </c>
      <c r="AA40" s="406" t="s">
        <v>1357</v>
      </c>
      <c r="AB40" s="407">
        <v>1</v>
      </c>
      <c r="AC40" s="444" t="s">
        <v>1047</v>
      </c>
      <c r="AD40" s="409">
        <v>3.5</v>
      </c>
      <c r="AE40" s="406" t="s">
        <v>1048</v>
      </c>
      <c r="AF40" s="410">
        <v>0.9</v>
      </c>
      <c r="AG40" s="316" t="s">
        <v>1049</v>
      </c>
      <c r="AH40" s="411">
        <v>0.35</v>
      </c>
      <c r="AI40" s="316" t="s">
        <v>1050</v>
      </c>
      <c r="AJ40" s="410" t="s">
        <v>1357</v>
      </c>
      <c r="AK40" s="316" t="s">
        <v>1357</v>
      </c>
      <c r="AL40" s="411" t="s">
        <v>1357</v>
      </c>
      <c r="AM40" s="398" t="s">
        <v>1357</v>
      </c>
      <c r="AN40" s="263"/>
      <c r="AO40" s="263"/>
      <c r="AP40" s="263"/>
      <c r="AQ40" s="263"/>
      <c r="AR40" s="263"/>
      <c r="AS40" s="263"/>
      <c r="AT40" s="263"/>
      <c r="AU40" s="263"/>
      <c r="AV40" s="263"/>
      <c r="AW40" s="263"/>
      <c r="AX40" s="263"/>
      <c r="AY40" s="263"/>
      <c r="AZ40" s="263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63"/>
      <c r="BL40" s="263"/>
      <c r="BM40" s="263"/>
      <c r="BN40" s="263"/>
      <c r="BO40" s="263"/>
      <c r="BP40" s="263"/>
      <c r="BQ40" s="263"/>
      <c r="BR40" s="263"/>
      <c r="BS40" s="263"/>
      <c r="BT40" s="263"/>
      <c r="BU40" s="263"/>
      <c r="BV40" s="263"/>
      <c r="BW40" s="263"/>
      <c r="BX40" s="263"/>
      <c r="BY40" s="263"/>
      <c r="BZ40" s="263"/>
      <c r="CA40" s="263"/>
      <c r="CB40" s="263"/>
      <c r="CC40" s="263"/>
      <c r="CD40" s="263"/>
      <c r="CE40" s="263"/>
      <c r="CF40" s="263"/>
      <c r="CG40" s="263"/>
      <c r="CH40" s="263"/>
      <c r="CI40" s="263"/>
      <c r="CJ40" s="263"/>
      <c r="CK40" s="263"/>
      <c r="CL40" s="263"/>
      <c r="CM40" s="263"/>
      <c r="CN40" s="263"/>
      <c r="CO40" s="263"/>
      <c r="CP40" s="263"/>
      <c r="CQ40" s="263"/>
      <c r="CR40" s="263"/>
      <c r="CS40" s="263"/>
      <c r="CT40" s="263"/>
      <c r="CU40" s="263"/>
      <c r="CV40" s="263"/>
      <c r="CW40" s="263"/>
      <c r="CX40" s="263"/>
      <c r="CY40" s="263"/>
      <c r="CZ40" s="263"/>
      <c r="DA40" s="263"/>
      <c r="DB40" s="263"/>
      <c r="DC40" s="263"/>
      <c r="DD40" s="263"/>
      <c r="DE40" s="263"/>
      <c r="DF40" s="263"/>
      <c r="DG40" s="263"/>
      <c r="DH40" s="263"/>
      <c r="DI40" s="263"/>
      <c r="DJ40" s="263"/>
      <c r="DK40" s="263"/>
      <c r="DL40" s="263"/>
      <c r="DM40" s="263"/>
      <c r="DN40" s="263"/>
      <c r="DO40" s="263"/>
      <c r="DP40" s="263"/>
      <c r="DQ40" s="263"/>
      <c r="DR40" s="263"/>
      <c r="DS40" s="263"/>
      <c r="DT40" s="263"/>
      <c r="DU40" s="263"/>
      <c r="DV40" s="263"/>
      <c r="DW40" s="263"/>
      <c r="DX40" s="263"/>
      <c r="DY40" s="263"/>
      <c r="DZ40" s="263"/>
      <c r="EA40" s="263"/>
      <c r="EB40" s="263"/>
      <c r="EC40" s="263"/>
      <c r="ED40" s="263"/>
      <c r="EE40" s="263"/>
      <c r="EF40" s="263"/>
      <c r="EG40" s="263"/>
      <c r="EH40" s="263"/>
      <c r="EI40" s="263"/>
      <c r="EJ40" s="263"/>
      <c r="EK40" s="263"/>
      <c r="EL40" s="263"/>
      <c r="EM40" s="263"/>
      <c r="EN40" s="263"/>
      <c r="EO40" s="263"/>
      <c r="EP40" s="263"/>
      <c r="EQ40" s="263"/>
      <c r="ER40" s="263"/>
      <c r="ES40" s="263"/>
      <c r="ET40" s="263"/>
      <c r="EU40" s="263"/>
      <c r="EV40" s="263"/>
      <c r="EW40" s="263"/>
      <c r="EX40" s="263"/>
      <c r="EY40" s="263"/>
      <c r="EZ40" s="263"/>
      <c r="FA40" s="263"/>
      <c r="FB40" s="263"/>
      <c r="FC40" s="263"/>
      <c r="FD40" s="263"/>
      <c r="FE40" s="263"/>
      <c r="FF40" s="263"/>
      <c r="FG40" s="263"/>
      <c r="FH40" s="263"/>
      <c r="FI40" s="263"/>
      <c r="FJ40" s="263"/>
      <c r="FK40" s="263"/>
      <c r="FL40" s="263"/>
      <c r="FM40" s="263"/>
      <c r="FN40" s="263"/>
      <c r="FO40" s="263"/>
      <c r="FP40" s="263"/>
      <c r="FQ40" s="263"/>
      <c r="FR40" s="263"/>
      <c r="FS40" s="263"/>
      <c r="FT40" s="263"/>
      <c r="FU40" s="263"/>
      <c r="FV40" s="263"/>
      <c r="FW40" s="263"/>
      <c r="FX40" s="263"/>
      <c r="FY40" s="263"/>
      <c r="FZ40" s="263"/>
      <c r="GA40" s="263"/>
      <c r="GB40" s="263"/>
      <c r="GC40" s="263"/>
      <c r="GD40" s="263"/>
      <c r="GE40" s="263"/>
      <c r="GF40" s="263"/>
      <c r="GG40" s="263"/>
      <c r="GH40" s="263"/>
      <c r="GI40" s="263"/>
      <c r="GJ40" s="263"/>
      <c r="GK40" s="263"/>
      <c r="GL40" s="263"/>
      <c r="GM40" s="263"/>
    </row>
    <row r="41" spans="1:195" s="103" customFormat="1" ht="32.25" x14ac:dyDescent="0.2">
      <c r="A41" s="497"/>
      <c r="B41" s="287" t="s">
        <v>198</v>
      </c>
      <c r="C41" s="90"/>
      <c r="D41" s="91" t="s">
        <v>1004</v>
      </c>
      <c r="E41" s="91" t="s">
        <v>689</v>
      </c>
      <c r="F41" s="395" t="s">
        <v>916</v>
      </c>
      <c r="G41" s="316" t="s">
        <v>917</v>
      </c>
      <c r="H41" s="395">
        <v>1</v>
      </c>
      <c r="I41" s="396" t="s">
        <v>918</v>
      </c>
      <c r="J41" s="395">
        <v>1</v>
      </c>
      <c r="K41" s="398" t="s">
        <v>103</v>
      </c>
      <c r="L41" s="399">
        <v>1.4999999999999999E-2</v>
      </c>
      <c r="M41" s="400">
        <v>0.7</v>
      </c>
      <c r="N41" s="400">
        <v>0.28999999999999998</v>
      </c>
      <c r="O41" s="400">
        <v>0.1</v>
      </c>
      <c r="P41" s="316" t="s">
        <v>1051</v>
      </c>
      <c r="Q41" s="401">
        <v>0.22800000000000001</v>
      </c>
      <c r="R41" s="316" t="s">
        <v>991</v>
      </c>
      <c r="S41" s="395" t="s">
        <v>848</v>
      </c>
      <c r="T41" s="402">
        <v>8.7999999999999995E-2</v>
      </c>
      <c r="U41" s="402">
        <v>9.7999999999999993E-6</v>
      </c>
      <c r="V41" s="402">
        <v>59</v>
      </c>
      <c r="W41" s="402">
        <v>5.5999999999999999E-3</v>
      </c>
      <c r="X41" s="403">
        <v>1800</v>
      </c>
      <c r="Y41" s="404" t="s">
        <v>104</v>
      </c>
      <c r="Z41" s="405" t="s">
        <v>1357</v>
      </c>
      <c r="AA41" s="406" t="s">
        <v>1357</v>
      </c>
      <c r="AB41" s="410">
        <v>3.0000000000000001E-3</v>
      </c>
      <c r="AC41" s="316" t="s">
        <v>1052</v>
      </c>
      <c r="AD41" s="409">
        <v>1.2999999999999999E-2</v>
      </c>
      <c r="AE41" s="406" t="s">
        <v>23</v>
      </c>
      <c r="AF41" s="410">
        <v>4.0000000000000001E-3</v>
      </c>
      <c r="AG41" s="316" t="s">
        <v>1052</v>
      </c>
      <c r="AH41" s="411">
        <v>0.03</v>
      </c>
      <c r="AI41" s="316" t="s">
        <v>1052</v>
      </c>
      <c r="AJ41" s="410">
        <v>5.5E-2</v>
      </c>
      <c r="AK41" s="316" t="s">
        <v>24</v>
      </c>
      <c r="AL41" s="393">
        <v>7.7999999999999999E-6</v>
      </c>
      <c r="AM41" s="394" t="s">
        <v>25</v>
      </c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63"/>
      <c r="BL41" s="263"/>
      <c r="BM41" s="263"/>
      <c r="BN41" s="263"/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3"/>
      <c r="CC41" s="263"/>
      <c r="CD41" s="263"/>
      <c r="CE41" s="263"/>
      <c r="CF41" s="263"/>
      <c r="CG41" s="263"/>
      <c r="CH41" s="263"/>
      <c r="CI41" s="263"/>
      <c r="CJ41" s="263"/>
      <c r="CK41" s="263"/>
      <c r="CL41" s="263"/>
      <c r="CM41" s="263"/>
      <c r="CN41" s="263"/>
      <c r="CO41" s="263"/>
      <c r="CP41" s="263"/>
      <c r="CQ41" s="263"/>
      <c r="CR41" s="263"/>
      <c r="CS41" s="263"/>
      <c r="CT41" s="263"/>
      <c r="CU41" s="263"/>
      <c r="CV41" s="263"/>
      <c r="CW41" s="263"/>
      <c r="CX41" s="263"/>
      <c r="CY41" s="263"/>
      <c r="CZ41" s="263"/>
      <c r="DA41" s="263"/>
      <c r="DB41" s="263"/>
      <c r="DC41" s="263"/>
      <c r="DD41" s="263"/>
      <c r="DE41" s="263"/>
      <c r="DF41" s="263"/>
      <c r="DG41" s="263"/>
      <c r="DH41" s="263"/>
      <c r="DI41" s="263"/>
      <c r="DJ41" s="263"/>
      <c r="DK41" s="263"/>
      <c r="DL41" s="263"/>
      <c r="DM41" s="263"/>
      <c r="DN41" s="263"/>
      <c r="DO41" s="263"/>
      <c r="DP41" s="263"/>
      <c r="DQ41" s="263"/>
      <c r="DR41" s="263"/>
      <c r="DS41" s="263"/>
      <c r="DT41" s="263"/>
      <c r="DU41" s="263"/>
      <c r="DV41" s="263"/>
      <c r="DW41" s="263"/>
      <c r="DX41" s="263"/>
      <c r="DY41" s="263"/>
      <c r="DZ41" s="263"/>
      <c r="EA41" s="263"/>
      <c r="EB41" s="263"/>
      <c r="EC41" s="263"/>
      <c r="ED41" s="263"/>
      <c r="EE41" s="263"/>
      <c r="EF41" s="263"/>
      <c r="EG41" s="263"/>
      <c r="EH41" s="263"/>
      <c r="EI41" s="263"/>
      <c r="EJ41" s="263"/>
      <c r="EK41" s="263"/>
      <c r="EL41" s="263"/>
      <c r="EM41" s="263"/>
      <c r="EN41" s="263"/>
      <c r="EO41" s="263"/>
      <c r="EP41" s="263"/>
      <c r="EQ41" s="263"/>
      <c r="ER41" s="263"/>
      <c r="ES41" s="263"/>
      <c r="ET41" s="263"/>
      <c r="EU41" s="263"/>
      <c r="EV41" s="263"/>
      <c r="EW41" s="263"/>
      <c r="EX41" s="263"/>
      <c r="EY41" s="263"/>
      <c r="EZ41" s="263"/>
      <c r="FA41" s="263"/>
      <c r="FB41" s="263"/>
      <c r="FC41" s="263"/>
      <c r="FD41" s="263"/>
      <c r="FE41" s="263"/>
      <c r="FF41" s="263"/>
      <c r="FG41" s="263"/>
      <c r="FH41" s="263"/>
      <c r="FI41" s="263"/>
      <c r="FJ41" s="263"/>
      <c r="FK41" s="263"/>
      <c r="FL41" s="263"/>
      <c r="FM41" s="263"/>
      <c r="FN41" s="263"/>
      <c r="FO41" s="263"/>
      <c r="FP41" s="263"/>
      <c r="FQ41" s="263"/>
      <c r="FR41" s="263"/>
      <c r="FS41" s="263"/>
      <c r="FT41" s="263"/>
      <c r="FU41" s="263"/>
      <c r="FV41" s="263"/>
      <c r="FW41" s="263"/>
      <c r="FX41" s="263"/>
      <c r="FY41" s="263"/>
      <c r="FZ41" s="263"/>
      <c r="GA41" s="263"/>
      <c r="GB41" s="263"/>
      <c r="GC41" s="263"/>
      <c r="GD41" s="263"/>
      <c r="GE41" s="263"/>
      <c r="GF41" s="263"/>
      <c r="GG41" s="263"/>
      <c r="GH41" s="263"/>
      <c r="GI41" s="263"/>
      <c r="GJ41" s="263"/>
      <c r="GK41" s="263"/>
      <c r="GL41" s="263"/>
      <c r="GM41" s="263"/>
    </row>
    <row r="42" spans="1:195" s="103" customFormat="1" ht="32.25" x14ac:dyDescent="0.2">
      <c r="A42" s="498"/>
      <c r="B42" s="287" t="s">
        <v>199</v>
      </c>
      <c r="C42" s="90"/>
      <c r="D42" s="91" t="s">
        <v>1004</v>
      </c>
      <c r="E42" s="91" t="s">
        <v>690</v>
      </c>
      <c r="F42" s="395">
        <v>0.05</v>
      </c>
      <c r="G42" s="316" t="s">
        <v>26</v>
      </c>
      <c r="H42" s="395">
        <v>1</v>
      </c>
      <c r="I42" s="396" t="s">
        <v>918</v>
      </c>
      <c r="J42" s="397">
        <v>0.9</v>
      </c>
      <c r="K42" s="398" t="s">
        <v>27</v>
      </c>
      <c r="L42" s="399">
        <v>5.7999999999999996E-3</v>
      </c>
      <c r="M42" s="400">
        <v>2.1</v>
      </c>
      <c r="N42" s="400">
        <v>0.87</v>
      </c>
      <c r="O42" s="400">
        <v>1.2E-2</v>
      </c>
      <c r="P42" s="316" t="s">
        <v>28</v>
      </c>
      <c r="Q42" s="401"/>
      <c r="R42" s="316"/>
      <c r="S42" s="395" t="s">
        <v>848</v>
      </c>
      <c r="T42" s="402">
        <v>0.03</v>
      </c>
      <c r="U42" s="402">
        <v>1.1E-5</v>
      </c>
      <c r="V42" s="402">
        <v>100</v>
      </c>
      <c r="W42" s="402">
        <v>1.6000000000000001E-3</v>
      </c>
      <c r="X42" s="403">
        <v>6700</v>
      </c>
      <c r="Y42" s="404" t="s">
        <v>29</v>
      </c>
      <c r="Z42" s="405" t="s">
        <v>1357</v>
      </c>
      <c r="AA42" s="406" t="s">
        <v>1357</v>
      </c>
      <c r="AB42" s="407">
        <v>0.02</v>
      </c>
      <c r="AC42" s="444" t="s">
        <v>30</v>
      </c>
      <c r="AD42" s="409" t="s">
        <v>1357</v>
      </c>
      <c r="AE42" s="406" t="s">
        <v>1357</v>
      </c>
      <c r="AF42" s="410">
        <v>0.02</v>
      </c>
      <c r="AG42" s="316" t="s">
        <v>31</v>
      </c>
      <c r="AH42" s="411" t="s">
        <v>1357</v>
      </c>
      <c r="AI42" s="404" t="s">
        <v>1357</v>
      </c>
      <c r="AJ42" s="410">
        <v>6.2E-2</v>
      </c>
      <c r="AK42" s="316" t="s">
        <v>32</v>
      </c>
      <c r="AL42" s="411">
        <v>1.8E-5</v>
      </c>
      <c r="AM42" s="398" t="s">
        <v>33</v>
      </c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3"/>
      <c r="BG42" s="263"/>
      <c r="BH42" s="263"/>
      <c r="BI42" s="263"/>
      <c r="BJ42" s="263"/>
      <c r="BK42" s="263"/>
      <c r="BL42" s="263"/>
      <c r="BM42" s="263"/>
      <c r="BN42" s="263"/>
      <c r="BO42" s="263"/>
      <c r="BP42" s="263"/>
      <c r="BQ42" s="263"/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3"/>
      <c r="CP42" s="263"/>
      <c r="CQ42" s="263"/>
      <c r="CR42" s="263"/>
      <c r="CS42" s="263"/>
      <c r="CT42" s="263"/>
      <c r="CU42" s="263"/>
      <c r="CV42" s="263"/>
      <c r="CW42" s="263"/>
      <c r="CX42" s="263"/>
      <c r="CY42" s="263"/>
      <c r="CZ42" s="263"/>
      <c r="DA42" s="263"/>
      <c r="DB42" s="263"/>
      <c r="DC42" s="263"/>
      <c r="DD42" s="263"/>
      <c r="DE42" s="263"/>
      <c r="DF42" s="263"/>
      <c r="DG42" s="263"/>
      <c r="DH42" s="263"/>
      <c r="DI42" s="263"/>
      <c r="DJ42" s="263"/>
      <c r="DK42" s="263"/>
      <c r="DL42" s="263"/>
      <c r="DM42" s="263"/>
      <c r="DN42" s="263"/>
      <c r="DO42" s="263"/>
      <c r="DP42" s="263"/>
      <c r="DQ42" s="263"/>
      <c r="DR42" s="263"/>
      <c r="DS42" s="263"/>
      <c r="DT42" s="263"/>
      <c r="DU42" s="263"/>
      <c r="DV42" s="263"/>
      <c r="DW42" s="263"/>
      <c r="DX42" s="263"/>
      <c r="DY42" s="263"/>
      <c r="DZ42" s="263"/>
      <c r="EA42" s="263"/>
      <c r="EB42" s="263"/>
      <c r="EC42" s="263"/>
      <c r="ED42" s="263"/>
      <c r="EE42" s="263"/>
      <c r="EF42" s="263"/>
      <c r="EG42" s="263"/>
      <c r="EH42" s="263"/>
      <c r="EI42" s="263"/>
      <c r="EJ42" s="263"/>
      <c r="EK42" s="263"/>
      <c r="EL42" s="263"/>
      <c r="EM42" s="263"/>
      <c r="EN42" s="263"/>
      <c r="EO42" s="263"/>
      <c r="EP42" s="263"/>
      <c r="EQ42" s="263"/>
      <c r="ER42" s="263"/>
      <c r="ES42" s="263"/>
      <c r="ET42" s="263"/>
      <c r="EU42" s="263"/>
      <c r="EV42" s="263"/>
      <c r="EW42" s="263"/>
      <c r="EX42" s="263"/>
      <c r="EY42" s="263"/>
      <c r="EZ42" s="263"/>
      <c r="FA42" s="263"/>
      <c r="FB42" s="263"/>
      <c r="FC42" s="263"/>
      <c r="FD42" s="263"/>
      <c r="FE42" s="263"/>
      <c r="FF42" s="263"/>
      <c r="FG42" s="263"/>
      <c r="FH42" s="263"/>
      <c r="FI42" s="263"/>
      <c r="FJ42" s="263"/>
      <c r="FK42" s="263"/>
      <c r="FL42" s="263"/>
      <c r="FM42" s="263"/>
      <c r="FN42" s="263"/>
      <c r="FO42" s="263"/>
      <c r="FP42" s="263"/>
      <c r="FQ42" s="263"/>
      <c r="FR42" s="263"/>
      <c r="FS42" s="263"/>
      <c r="FT42" s="263"/>
      <c r="FU42" s="263"/>
      <c r="FV42" s="263"/>
      <c r="FW42" s="263"/>
      <c r="FX42" s="263"/>
      <c r="FY42" s="263"/>
      <c r="FZ42" s="263"/>
      <c r="GA42" s="263"/>
      <c r="GB42" s="263"/>
      <c r="GC42" s="263"/>
      <c r="GD42" s="263"/>
      <c r="GE42" s="263"/>
      <c r="GF42" s="263"/>
      <c r="GG42" s="263"/>
      <c r="GH42" s="263"/>
      <c r="GI42" s="263"/>
      <c r="GJ42" s="263"/>
      <c r="GK42" s="263"/>
      <c r="GL42" s="263"/>
      <c r="GM42" s="263"/>
    </row>
    <row r="43" spans="1:195" s="103" customFormat="1" ht="32.25" x14ac:dyDescent="0.2">
      <c r="A43" s="498"/>
      <c r="B43" s="287" t="s">
        <v>34</v>
      </c>
      <c r="C43" s="90"/>
      <c r="D43" s="91" t="s">
        <v>1004</v>
      </c>
      <c r="E43" s="91" t="s">
        <v>691</v>
      </c>
      <c r="F43" s="395">
        <v>0.05</v>
      </c>
      <c r="G43" s="316" t="s">
        <v>26</v>
      </c>
      <c r="H43" s="395">
        <v>1</v>
      </c>
      <c r="I43" s="396" t="s">
        <v>918</v>
      </c>
      <c r="J43" s="397">
        <v>0.9</v>
      </c>
      <c r="K43" s="398" t="s">
        <v>27</v>
      </c>
      <c r="L43" s="399">
        <v>3.5000000000000001E-3</v>
      </c>
      <c r="M43" s="400">
        <v>0.8</v>
      </c>
      <c r="N43" s="400">
        <v>0.33</v>
      </c>
      <c r="O43" s="400">
        <v>1.5E-3</v>
      </c>
      <c r="P43" s="316" t="s">
        <v>28</v>
      </c>
      <c r="Q43" s="401"/>
      <c r="R43" s="316"/>
      <c r="S43" s="395" t="s">
        <v>848</v>
      </c>
      <c r="T43" s="402">
        <v>7.2999999999999995E-2</v>
      </c>
      <c r="U43" s="402">
        <v>1.2E-5</v>
      </c>
      <c r="V43" s="402">
        <v>9</v>
      </c>
      <c r="W43" s="402">
        <v>6.1999999999999998E-3</v>
      </c>
      <c r="X43" s="403">
        <v>15000</v>
      </c>
      <c r="Y43" s="404" t="s">
        <v>29</v>
      </c>
      <c r="Z43" s="405" t="s">
        <v>1357</v>
      </c>
      <c r="AA43" s="406" t="s">
        <v>1357</v>
      </c>
      <c r="AB43" s="407">
        <v>5.0000000000000001E-3</v>
      </c>
      <c r="AC43" s="444" t="s">
        <v>35</v>
      </c>
      <c r="AD43" s="409">
        <v>0.2</v>
      </c>
      <c r="AE43" s="406" t="s">
        <v>36</v>
      </c>
      <c r="AF43" s="410">
        <v>1.4E-3</v>
      </c>
      <c r="AG43" s="316" t="s">
        <v>37</v>
      </c>
      <c r="AH43" s="411">
        <v>5.0000000000000001E-3</v>
      </c>
      <c r="AI43" s="316" t="s">
        <v>38</v>
      </c>
      <c r="AJ43" s="410" t="s">
        <v>1357</v>
      </c>
      <c r="AK43" s="316" t="s">
        <v>1357</v>
      </c>
      <c r="AL43" s="411" t="s">
        <v>1357</v>
      </c>
      <c r="AM43" s="398" t="s">
        <v>1357</v>
      </c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63"/>
      <c r="BP43" s="263"/>
      <c r="BQ43" s="263"/>
      <c r="BR43" s="263"/>
      <c r="BS43" s="263"/>
      <c r="BT43" s="263"/>
      <c r="BU43" s="263"/>
      <c r="BV43" s="263"/>
      <c r="BW43" s="263"/>
      <c r="BX43" s="263"/>
      <c r="BY43" s="263"/>
      <c r="BZ43" s="263"/>
      <c r="CA43" s="263"/>
      <c r="CB43" s="263"/>
      <c r="CC43" s="263"/>
      <c r="CD43" s="263"/>
      <c r="CE43" s="263"/>
      <c r="CF43" s="263"/>
      <c r="CG43" s="263"/>
      <c r="CH43" s="263"/>
      <c r="CI43" s="263"/>
      <c r="CJ43" s="263"/>
      <c r="CK43" s="263"/>
      <c r="CL43" s="263"/>
      <c r="CM43" s="263"/>
      <c r="CN43" s="263"/>
      <c r="CO43" s="263"/>
      <c r="CP43" s="263"/>
      <c r="CQ43" s="263"/>
      <c r="CR43" s="263"/>
      <c r="CS43" s="263"/>
      <c r="CT43" s="263"/>
      <c r="CU43" s="263"/>
      <c r="CV43" s="263"/>
      <c r="CW43" s="263"/>
      <c r="CX43" s="263"/>
      <c r="CY43" s="263"/>
      <c r="CZ43" s="263"/>
      <c r="DA43" s="263"/>
      <c r="DB43" s="263"/>
      <c r="DC43" s="263"/>
      <c r="DD43" s="263"/>
      <c r="DE43" s="263"/>
      <c r="DF43" s="263"/>
      <c r="DG43" s="263"/>
      <c r="DH43" s="263"/>
      <c r="DI43" s="263"/>
      <c r="DJ43" s="263"/>
      <c r="DK43" s="263"/>
      <c r="DL43" s="263"/>
      <c r="DM43" s="263"/>
      <c r="DN43" s="263"/>
      <c r="DO43" s="263"/>
      <c r="DP43" s="263"/>
      <c r="DQ43" s="263"/>
      <c r="DR43" s="263"/>
      <c r="DS43" s="263"/>
      <c r="DT43" s="263"/>
      <c r="DU43" s="263"/>
      <c r="DV43" s="263"/>
      <c r="DW43" s="263"/>
      <c r="DX43" s="263"/>
      <c r="DY43" s="263"/>
      <c r="DZ43" s="263"/>
      <c r="EA43" s="263"/>
      <c r="EB43" s="263"/>
      <c r="EC43" s="263"/>
      <c r="ED43" s="263"/>
      <c r="EE43" s="263"/>
      <c r="EF43" s="263"/>
      <c r="EG43" s="263"/>
      <c r="EH43" s="263"/>
      <c r="EI43" s="263"/>
      <c r="EJ43" s="263"/>
      <c r="EK43" s="263"/>
      <c r="EL43" s="263"/>
      <c r="EM43" s="263"/>
      <c r="EN43" s="263"/>
      <c r="EO43" s="263"/>
      <c r="EP43" s="263"/>
      <c r="EQ43" s="263"/>
      <c r="ER43" s="263"/>
      <c r="ES43" s="263"/>
      <c r="ET43" s="263"/>
      <c r="EU43" s="263"/>
      <c r="EV43" s="263"/>
      <c r="EW43" s="263"/>
      <c r="EX43" s="263"/>
      <c r="EY43" s="263"/>
      <c r="EZ43" s="263"/>
      <c r="FA43" s="263"/>
      <c r="FB43" s="263"/>
      <c r="FC43" s="263"/>
      <c r="FD43" s="263"/>
      <c r="FE43" s="263"/>
      <c r="FF43" s="263"/>
      <c r="FG43" s="263"/>
      <c r="FH43" s="263"/>
      <c r="FI43" s="263"/>
      <c r="FJ43" s="263"/>
      <c r="FK43" s="263"/>
      <c r="FL43" s="263"/>
      <c r="FM43" s="263"/>
      <c r="FN43" s="263"/>
      <c r="FO43" s="263"/>
      <c r="FP43" s="263"/>
      <c r="FQ43" s="263"/>
      <c r="FR43" s="263"/>
      <c r="FS43" s="263"/>
      <c r="FT43" s="263"/>
      <c r="FU43" s="263"/>
      <c r="FV43" s="263"/>
      <c r="FW43" s="263"/>
      <c r="FX43" s="263"/>
      <c r="FY43" s="263"/>
      <c r="FZ43" s="263"/>
      <c r="GA43" s="263"/>
      <c r="GB43" s="263"/>
      <c r="GC43" s="263"/>
      <c r="GD43" s="263"/>
      <c r="GE43" s="263"/>
      <c r="GF43" s="263"/>
      <c r="GG43" s="263"/>
      <c r="GH43" s="263"/>
      <c r="GI43" s="263"/>
      <c r="GJ43" s="263"/>
      <c r="GK43" s="263"/>
      <c r="GL43" s="263"/>
      <c r="GM43" s="263"/>
    </row>
    <row r="44" spans="1:195" s="103" customFormat="1" ht="32.25" x14ac:dyDescent="0.2">
      <c r="A44" s="498"/>
      <c r="B44" s="287" t="s">
        <v>203</v>
      </c>
      <c r="C44" s="90"/>
      <c r="D44" s="91" t="s">
        <v>1004</v>
      </c>
      <c r="E44" s="91" t="s">
        <v>692</v>
      </c>
      <c r="F44" s="395" t="s">
        <v>916</v>
      </c>
      <c r="G44" s="316" t="s">
        <v>917</v>
      </c>
      <c r="H44" s="395">
        <v>1</v>
      </c>
      <c r="I44" s="396" t="s">
        <v>918</v>
      </c>
      <c r="J44" s="395">
        <v>1</v>
      </c>
      <c r="K44" s="398" t="s">
        <v>103</v>
      </c>
      <c r="L44" s="399">
        <v>1.6E-2</v>
      </c>
      <c r="M44" s="400">
        <v>0.51</v>
      </c>
      <c r="N44" s="400">
        <v>0.21</v>
      </c>
      <c r="O44" s="499">
        <v>0</v>
      </c>
      <c r="P44" s="316" t="s">
        <v>1051</v>
      </c>
      <c r="Q44" s="401"/>
      <c r="R44" s="316"/>
      <c r="S44" s="395" t="s">
        <v>848</v>
      </c>
      <c r="T44" s="402">
        <v>9.8000000000000004E-2</v>
      </c>
      <c r="U44" s="402">
        <v>1.1E-5</v>
      </c>
      <c r="V44" s="402">
        <v>120</v>
      </c>
      <c r="W44" s="402">
        <v>0.18</v>
      </c>
      <c r="X44" s="403">
        <v>740</v>
      </c>
      <c r="Y44" s="404" t="s">
        <v>104</v>
      </c>
      <c r="Z44" s="405" t="s">
        <v>1357</v>
      </c>
      <c r="AA44" s="406" t="s">
        <v>1357</v>
      </c>
      <c r="AB44" s="407" t="s">
        <v>1357</v>
      </c>
      <c r="AC44" s="444" t="s">
        <v>1357</v>
      </c>
      <c r="AD44" s="409" t="s">
        <v>1357</v>
      </c>
      <c r="AE44" s="406" t="s">
        <v>1357</v>
      </c>
      <c r="AF44" s="410" t="s">
        <v>1357</v>
      </c>
      <c r="AG44" s="316" t="s">
        <v>1357</v>
      </c>
      <c r="AH44" s="411">
        <v>2E-3</v>
      </c>
      <c r="AI44" s="316" t="s">
        <v>39</v>
      </c>
      <c r="AJ44" s="410" t="s">
        <v>1357</v>
      </c>
      <c r="AK44" s="316" t="s">
        <v>1357</v>
      </c>
      <c r="AL44" s="411">
        <v>3.0000000000000001E-5</v>
      </c>
      <c r="AM44" s="398" t="s">
        <v>40</v>
      </c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63"/>
      <c r="BL44" s="263"/>
      <c r="BM44" s="263"/>
      <c r="BN44" s="263"/>
      <c r="BO44" s="263"/>
      <c r="BP44" s="263"/>
      <c r="BQ44" s="263"/>
      <c r="BR44" s="263"/>
      <c r="BS44" s="263"/>
      <c r="BT44" s="263"/>
      <c r="BU44" s="263"/>
      <c r="BV44" s="263"/>
      <c r="BW44" s="263"/>
      <c r="BX44" s="263"/>
      <c r="BY44" s="263"/>
      <c r="BZ44" s="263"/>
      <c r="CA44" s="263"/>
      <c r="CB44" s="263"/>
      <c r="CC44" s="263"/>
      <c r="CD44" s="263"/>
      <c r="CE44" s="263"/>
      <c r="CF44" s="263"/>
      <c r="CG44" s="263"/>
      <c r="CH44" s="263"/>
      <c r="CI44" s="263"/>
      <c r="CJ44" s="263"/>
      <c r="CK44" s="263"/>
      <c r="CL44" s="263"/>
      <c r="CM44" s="263"/>
      <c r="CN44" s="263"/>
      <c r="CO44" s="263"/>
      <c r="CP44" s="263"/>
      <c r="CQ44" s="263"/>
      <c r="CR44" s="263"/>
      <c r="CS44" s="263"/>
      <c r="CT44" s="263"/>
      <c r="CU44" s="263"/>
      <c r="CV44" s="263"/>
      <c r="CW44" s="263"/>
      <c r="CX44" s="263"/>
      <c r="CY44" s="263"/>
      <c r="CZ44" s="263"/>
      <c r="DA44" s="263"/>
      <c r="DB44" s="263"/>
      <c r="DC44" s="263"/>
      <c r="DD44" s="263"/>
      <c r="DE44" s="263"/>
      <c r="DF44" s="263"/>
      <c r="DG44" s="263"/>
      <c r="DH44" s="263"/>
      <c r="DI44" s="263"/>
      <c r="DJ44" s="263"/>
      <c r="DK44" s="263"/>
      <c r="DL44" s="263"/>
      <c r="DM44" s="263"/>
      <c r="DN44" s="263"/>
      <c r="DO44" s="263"/>
      <c r="DP44" s="263"/>
      <c r="DQ44" s="263"/>
      <c r="DR44" s="263"/>
      <c r="DS44" s="263"/>
      <c r="DT44" s="263"/>
      <c r="DU44" s="263"/>
      <c r="DV44" s="263"/>
      <c r="DW44" s="263"/>
      <c r="DX44" s="263"/>
      <c r="DY44" s="263"/>
      <c r="DZ44" s="263"/>
      <c r="EA44" s="263"/>
      <c r="EB44" s="263"/>
      <c r="EC44" s="263"/>
      <c r="ED44" s="263"/>
      <c r="EE44" s="263"/>
      <c r="EF44" s="263"/>
      <c r="EG44" s="263"/>
      <c r="EH44" s="263"/>
      <c r="EI44" s="263"/>
      <c r="EJ44" s="263"/>
      <c r="EK44" s="263"/>
      <c r="EL44" s="263"/>
      <c r="EM44" s="263"/>
      <c r="EN44" s="263"/>
      <c r="EO44" s="263"/>
      <c r="EP44" s="263"/>
      <c r="EQ44" s="263"/>
      <c r="ER44" s="263"/>
      <c r="ES44" s="263"/>
      <c r="ET44" s="263"/>
      <c r="EU44" s="263"/>
      <c r="EV44" s="263"/>
      <c r="EW44" s="263"/>
      <c r="EX44" s="263"/>
      <c r="EY44" s="263"/>
      <c r="EZ44" s="263"/>
      <c r="FA44" s="263"/>
      <c r="FB44" s="263"/>
      <c r="FC44" s="263"/>
      <c r="FD44" s="263"/>
      <c r="FE44" s="263"/>
      <c r="FF44" s="263"/>
      <c r="FG44" s="263"/>
      <c r="FH44" s="263"/>
      <c r="FI44" s="263"/>
      <c r="FJ44" s="263"/>
      <c r="FK44" s="263"/>
      <c r="FL44" s="263"/>
      <c r="FM44" s="263"/>
      <c r="FN44" s="263"/>
      <c r="FO44" s="263"/>
      <c r="FP44" s="263"/>
      <c r="FQ44" s="263"/>
      <c r="FR44" s="263"/>
      <c r="FS44" s="263"/>
      <c r="FT44" s="263"/>
      <c r="FU44" s="263"/>
      <c r="FV44" s="263"/>
      <c r="FW44" s="263"/>
      <c r="FX44" s="263"/>
      <c r="FY44" s="263"/>
      <c r="FZ44" s="263"/>
      <c r="GA44" s="263"/>
      <c r="GB44" s="263"/>
      <c r="GC44" s="263"/>
      <c r="GD44" s="263"/>
      <c r="GE44" s="263"/>
      <c r="GF44" s="263"/>
      <c r="GG44" s="263"/>
      <c r="GH44" s="263"/>
      <c r="GI44" s="263"/>
      <c r="GJ44" s="263"/>
      <c r="GK44" s="263"/>
      <c r="GL44" s="263"/>
      <c r="GM44" s="263"/>
    </row>
    <row r="45" spans="1:195" s="103" customFormat="1" ht="32.25" x14ac:dyDescent="0.2">
      <c r="A45" s="498"/>
      <c r="B45" s="287" t="s">
        <v>205</v>
      </c>
      <c r="C45" s="90"/>
      <c r="D45" s="91" t="s">
        <v>1004</v>
      </c>
      <c r="E45" s="91" t="s">
        <v>693</v>
      </c>
      <c r="F45" s="395">
        <v>0.05</v>
      </c>
      <c r="G45" s="316" t="s">
        <v>26</v>
      </c>
      <c r="H45" s="395">
        <v>1</v>
      </c>
      <c r="I45" s="396" t="s">
        <v>918</v>
      </c>
      <c r="J45" s="397">
        <v>0.9</v>
      </c>
      <c r="K45" s="398" t="s">
        <v>27</v>
      </c>
      <c r="L45" s="399"/>
      <c r="M45" s="400"/>
      <c r="N45" s="400"/>
      <c r="O45" s="400"/>
      <c r="P45" s="316"/>
      <c r="Q45" s="401"/>
      <c r="R45" s="316"/>
      <c r="S45" s="395" t="s">
        <v>848</v>
      </c>
      <c r="T45" s="402">
        <v>7.4999999999999997E-2</v>
      </c>
      <c r="U45" s="402">
        <v>7.7999999999999999E-6</v>
      </c>
      <c r="V45" s="402">
        <v>2800</v>
      </c>
      <c r="W45" s="402">
        <v>1.2999999999999999E-2</v>
      </c>
      <c r="X45" s="403">
        <v>14</v>
      </c>
      <c r="Y45" s="404" t="s">
        <v>29</v>
      </c>
      <c r="Z45" s="405" t="s">
        <v>1357</v>
      </c>
      <c r="AA45" s="406" t="s">
        <v>1357</v>
      </c>
      <c r="AB45" s="407"/>
      <c r="AC45" s="444"/>
      <c r="AD45" s="463"/>
      <c r="AE45" s="316"/>
      <c r="AF45" s="410">
        <v>0.01</v>
      </c>
      <c r="AG45" s="316" t="s">
        <v>41</v>
      </c>
      <c r="AH45" s="411">
        <v>0.04</v>
      </c>
      <c r="AI45" s="316" t="s">
        <v>42</v>
      </c>
      <c r="AJ45" s="410" t="s">
        <v>1357</v>
      </c>
      <c r="AK45" s="316" t="s">
        <v>1357</v>
      </c>
      <c r="AL45" s="411" t="s">
        <v>1357</v>
      </c>
      <c r="AM45" s="398" t="s">
        <v>1357</v>
      </c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63"/>
      <c r="BL45" s="263"/>
      <c r="BM45" s="263"/>
      <c r="BN45" s="263"/>
      <c r="BO45" s="263"/>
      <c r="BP45" s="263"/>
      <c r="BQ45" s="263"/>
      <c r="BR45" s="263"/>
      <c r="BS45" s="263"/>
      <c r="BT45" s="263"/>
      <c r="BU45" s="263"/>
      <c r="BV45" s="263"/>
      <c r="BW45" s="263"/>
      <c r="BX45" s="263"/>
      <c r="BY45" s="263"/>
      <c r="BZ45" s="263"/>
      <c r="CA45" s="263"/>
      <c r="CB45" s="263"/>
      <c r="CC45" s="263"/>
      <c r="CD45" s="263"/>
      <c r="CE45" s="263"/>
      <c r="CF45" s="263"/>
      <c r="CG45" s="263"/>
      <c r="CH45" s="263"/>
      <c r="CI45" s="263"/>
      <c r="CJ45" s="263"/>
      <c r="CK45" s="263"/>
      <c r="CL45" s="263"/>
      <c r="CM45" s="263"/>
      <c r="CN45" s="263"/>
      <c r="CO45" s="263"/>
      <c r="CP45" s="263"/>
      <c r="CQ45" s="263"/>
      <c r="CR45" s="263"/>
      <c r="CS45" s="263"/>
      <c r="CT45" s="263"/>
      <c r="CU45" s="263"/>
      <c r="CV45" s="263"/>
      <c r="CW45" s="263"/>
      <c r="CX45" s="263"/>
      <c r="CY45" s="263"/>
      <c r="CZ45" s="263"/>
      <c r="DA45" s="263"/>
      <c r="DB45" s="263"/>
      <c r="DC45" s="263"/>
      <c r="DD45" s="263"/>
      <c r="DE45" s="263"/>
      <c r="DF45" s="263"/>
      <c r="DG45" s="263"/>
      <c r="DH45" s="263"/>
      <c r="DI45" s="263"/>
      <c r="DJ45" s="263"/>
      <c r="DK45" s="263"/>
      <c r="DL45" s="263"/>
      <c r="DM45" s="263"/>
      <c r="DN45" s="263"/>
      <c r="DO45" s="263"/>
      <c r="DP45" s="263"/>
      <c r="DQ45" s="263"/>
      <c r="DR45" s="263"/>
      <c r="DS45" s="263"/>
      <c r="DT45" s="263"/>
      <c r="DU45" s="263"/>
      <c r="DV45" s="263"/>
      <c r="DW45" s="263"/>
      <c r="DX45" s="263"/>
      <c r="DY45" s="263"/>
      <c r="DZ45" s="263"/>
      <c r="EA45" s="263"/>
      <c r="EB45" s="263"/>
      <c r="EC45" s="263"/>
      <c r="ED45" s="263"/>
      <c r="EE45" s="263"/>
      <c r="EF45" s="263"/>
      <c r="EG45" s="263"/>
      <c r="EH45" s="263"/>
      <c r="EI45" s="263"/>
      <c r="EJ45" s="263"/>
      <c r="EK45" s="263"/>
      <c r="EL45" s="263"/>
      <c r="EM45" s="263"/>
      <c r="EN45" s="263"/>
      <c r="EO45" s="263"/>
      <c r="EP45" s="263"/>
      <c r="EQ45" s="263"/>
      <c r="ER45" s="263"/>
      <c r="ES45" s="263"/>
      <c r="ET45" s="263"/>
      <c r="EU45" s="263"/>
      <c r="EV45" s="263"/>
      <c r="EW45" s="263"/>
      <c r="EX45" s="263"/>
      <c r="EY45" s="263"/>
      <c r="EZ45" s="263"/>
      <c r="FA45" s="263"/>
      <c r="FB45" s="263"/>
      <c r="FC45" s="263"/>
      <c r="FD45" s="263"/>
      <c r="FE45" s="263"/>
      <c r="FF45" s="263"/>
      <c r="FG45" s="263"/>
      <c r="FH45" s="263"/>
      <c r="FI45" s="263"/>
      <c r="FJ45" s="263"/>
      <c r="FK45" s="263"/>
      <c r="FL45" s="263"/>
      <c r="FM45" s="263"/>
      <c r="FN45" s="263"/>
      <c r="FO45" s="263"/>
      <c r="FP45" s="263"/>
      <c r="FQ45" s="263"/>
      <c r="FR45" s="263"/>
      <c r="FS45" s="263"/>
      <c r="FT45" s="263"/>
      <c r="FU45" s="263"/>
      <c r="FV45" s="263"/>
      <c r="FW45" s="263"/>
      <c r="FX45" s="263"/>
      <c r="FY45" s="263"/>
      <c r="FZ45" s="263"/>
      <c r="GA45" s="263"/>
      <c r="GB45" s="263"/>
      <c r="GC45" s="263"/>
      <c r="GD45" s="263"/>
      <c r="GE45" s="263"/>
      <c r="GF45" s="263"/>
      <c r="GG45" s="263"/>
      <c r="GH45" s="263"/>
      <c r="GI45" s="263"/>
      <c r="GJ45" s="263"/>
      <c r="GK45" s="263"/>
      <c r="GL45" s="263"/>
      <c r="GM45" s="263"/>
    </row>
    <row r="46" spans="1:195" s="103" customFormat="1" ht="32.25" x14ac:dyDescent="0.2">
      <c r="A46" s="498"/>
      <c r="B46" s="287" t="s">
        <v>206</v>
      </c>
      <c r="C46" s="90"/>
      <c r="D46" s="91" t="s">
        <v>1004</v>
      </c>
      <c r="E46" s="91" t="s">
        <v>694</v>
      </c>
      <c r="F46" s="395">
        <v>0.05</v>
      </c>
      <c r="G46" s="316" t="s">
        <v>26</v>
      </c>
      <c r="H46" s="395">
        <v>1</v>
      </c>
      <c r="I46" s="396" t="s">
        <v>918</v>
      </c>
      <c r="J46" s="397">
        <v>0.9</v>
      </c>
      <c r="K46" s="398" t="s">
        <v>27</v>
      </c>
      <c r="L46" s="399"/>
      <c r="M46" s="400"/>
      <c r="N46" s="400"/>
      <c r="O46" s="400"/>
      <c r="P46" s="316"/>
      <c r="Q46" s="401"/>
      <c r="R46" s="316"/>
      <c r="S46" s="395" t="s">
        <v>848</v>
      </c>
      <c r="T46" s="402">
        <v>7.4999999999999997E-2</v>
      </c>
      <c r="U46" s="402">
        <v>7.7999999999999999E-6</v>
      </c>
      <c r="V46" s="402">
        <v>2200</v>
      </c>
      <c r="W46" s="402">
        <v>1.9E-2</v>
      </c>
      <c r="X46" s="403">
        <v>17</v>
      </c>
      <c r="Y46" s="404" t="s">
        <v>29</v>
      </c>
      <c r="Z46" s="405" t="s">
        <v>1357</v>
      </c>
      <c r="AA46" s="406" t="s">
        <v>1357</v>
      </c>
      <c r="AB46" s="407"/>
      <c r="AC46" s="444"/>
      <c r="AD46" s="463"/>
      <c r="AE46" s="316"/>
      <c r="AF46" s="410">
        <v>0.01</v>
      </c>
      <c r="AG46" s="316" t="s">
        <v>41</v>
      </c>
      <c r="AH46" s="411">
        <v>0.04</v>
      </c>
      <c r="AI46" s="316" t="s">
        <v>42</v>
      </c>
      <c r="AJ46" s="410" t="s">
        <v>1357</v>
      </c>
      <c r="AK46" s="316" t="s">
        <v>1357</v>
      </c>
      <c r="AL46" s="411" t="s">
        <v>1357</v>
      </c>
      <c r="AM46" s="398" t="s">
        <v>1357</v>
      </c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263"/>
      <c r="BG46" s="263"/>
      <c r="BH46" s="263"/>
      <c r="BI46" s="263"/>
      <c r="BJ46" s="263"/>
      <c r="BK46" s="263"/>
      <c r="BL46" s="263"/>
      <c r="BM46" s="263"/>
      <c r="BN46" s="263"/>
      <c r="BO46" s="263"/>
      <c r="BP46" s="263"/>
      <c r="BQ46" s="263"/>
      <c r="BR46" s="263"/>
      <c r="BS46" s="263"/>
      <c r="BT46" s="263"/>
      <c r="BU46" s="263"/>
      <c r="BV46" s="263"/>
      <c r="BW46" s="263"/>
      <c r="BX46" s="263"/>
      <c r="BY46" s="263"/>
      <c r="BZ46" s="263"/>
      <c r="CA46" s="263"/>
      <c r="CB46" s="263"/>
      <c r="CC46" s="263"/>
      <c r="CD46" s="263"/>
      <c r="CE46" s="263"/>
      <c r="CF46" s="263"/>
      <c r="CG46" s="263"/>
      <c r="CH46" s="263"/>
      <c r="CI46" s="263"/>
      <c r="CJ46" s="263"/>
      <c r="CK46" s="263"/>
      <c r="CL46" s="263"/>
      <c r="CM46" s="263"/>
      <c r="CN46" s="263"/>
      <c r="CO46" s="263"/>
      <c r="CP46" s="263"/>
      <c r="CQ46" s="263"/>
      <c r="CR46" s="263"/>
      <c r="CS46" s="263"/>
      <c r="CT46" s="263"/>
      <c r="CU46" s="263"/>
      <c r="CV46" s="263"/>
      <c r="CW46" s="263"/>
      <c r="CX46" s="263"/>
      <c r="CY46" s="263"/>
      <c r="CZ46" s="263"/>
      <c r="DA46" s="263"/>
      <c r="DB46" s="263"/>
      <c r="DC46" s="263"/>
      <c r="DD46" s="263"/>
      <c r="DE46" s="263"/>
      <c r="DF46" s="263"/>
      <c r="DG46" s="263"/>
      <c r="DH46" s="263"/>
      <c r="DI46" s="263"/>
      <c r="DJ46" s="263"/>
      <c r="DK46" s="263"/>
      <c r="DL46" s="263"/>
      <c r="DM46" s="263"/>
      <c r="DN46" s="263"/>
      <c r="DO46" s="263"/>
      <c r="DP46" s="263"/>
      <c r="DQ46" s="263"/>
      <c r="DR46" s="263"/>
      <c r="DS46" s="263"/>
      <c r="DT46" s="263"/>
      <c r="DU46" s="263"/>
      <c r="DV46" s="263"/>
      <c r="DW46" s="263"/>
      <c r="DX46" s="263"/>
      <c r="DY46" s="263"/>
      <c r="DZ46" s="263"/>
      <c r="EA46" s="263"/>
      <c r="EB46" s="263"/>
      <c r="EC46" s="263"/>
      <c r="ED46" s="263"/>
      <c r="EE46" s="263"/>
      <c r="EF46" s="263"/>
      <c r="EG46" s="263"/>
      <c r="EH46" s="263"/>
      <c r="EI46" s="263"/>
      <c r="EJ46" s="263"/>
      <c r="EK46" s="263"/>
      <c r="EL46" s="263"/>
      <c r="EM46" s="263"/>
      <c r="EN46" s="263"/>
      <c r="EO46" s="263"/>
      <c r="EP46" s="263"/>
      <c r="EQ46" s="263"/>
      <c r="ER46" s="263"/>
      <c r="ES46" s="263"/>
      <c r="ET46" s="263"/>
      <c r="EU46" s="263"/>
      <c r="EV46" s="263"/>
      <c r="EW46" s="263"/>
      <c r="EX46" s="263"/>
      <c r="EY46" s="263"/>
      <c r="EZ46" s="263"/>
      <c r="FA46" s="263"/>
      <c r="FB46" s="263"/>
      <c r="FC46" s="263"/>
      <c r="FD46" s="263"/>
      <c r="FE46" s="263"/>
      <c r="FF46" s="263"/>
      <c r="FG46" s="263"/>
      <c r="FH46" s="263"/>
      <c r="FI46" s="263"/>
      <c r="FJ46" s="263"/>
      <c r="FK46" s="263"/>
      <c r="FL46" s="263"/>
      <c r="FM46" s="263"/>
      <c r="FN46" s="263"/>
      <c r="FO46" s="263"/>
      <c r="FP46" s="263"/>
      <c r="FQ46" s="263"/>
      <c r="FR46" s="263"/>
      <c r="FS46" s="263"/>
      <c r="FT46" s="263"/>
      <c r="FU46" s="263"/>
      <c r="FV46" s="263"/>
      <c r="FW46" s="263"/>
      <c r="FX46" s="263"/>
      <c r="FY46" s="263"/>
      <c r="FZ46" s="263"/>
      <c r="GA46" s="263"/>
      <c r="GB46" s="263"/>
      <c r="GC46" s="263"/>
      <c r="GD46" s="263"/>
      <c r="GE46" s="263"/>
      <c r="GF46" s="263"/>
      <c r="GG46" s="263"/>
      <c r="GH46" s="263"/>
      <c r="GI46" s="263"/>
      <c r="GJ46" s="263"/>
      <c r="GK46" s="263"/>
      <c r="GL46" s="263"/>
      <c r="GM46" s="263"/>
    </row>
    <row r="47" spans="1:195" s="103" customFormat="1" ht="32.25" x14ac:dyDescent="0.2">
      <c r="A47" s="498"/>
      <c r="B47" s="287" t="s">
        <v>207</v>
      </c>
      <c r="C47" s="90"/>
      <c r="D47" s="91" t="s">
        <v>1004</v>
      </c>
      <c r="E47" s="91" t="s">
        <v>695</v>
      </c>
      <c r="F47" s="395">
        <v>0.5</v>
      </c>
      <c r="G47" s="316" t="s">
        <v>26</v>
      </c>
      <c r="H47" s="395">
        <v>1</v>
      </c>
      <c r="I47" s="396" t="s">
        <v>918</v>
      </c>
      <c r="J47" s="397">
        <v>0.9</v>
      </c>
      <c r="K47" s="398" t="s">
        <v>918</v>
      </c>
      <c r="L47" s="399"/>
      <c r="M47" s="400"/>
      <c r="N47" s="400"/>
      <c r="O47" s="400"/>
      <c r="P47" s="316"/>
      <c r="Q47" s="401"/>
      <c r="R47" s="316"/>
      <c r="S47" s="395" t="s">
        <v>848</v>
      </c>
      <c r="T47" s="402">
        <v>7.4999999999999997E-2</v>
      </c>
      <c r="U47" s="402">
        <v>7.7999999999999999E-6</v>
      </c>
      <c r="V47" s="402">
        <v>2200</v>
      </c>
      <c r="W47" s="402">
        <v>1.2999999999999999E-2</v>
      </c>
      <c r="X47" s="403">
        <v>30</v>
      </c>
      <c r="Y47" s="404" t="s">
        <v>29</v>
      </c>
      <c r="Z47" s="405" t="s">
        <v>1357</v>
      </c>
      <c r="AA47" s="406" t="s">
        <v>1357</v>
      </c>
      <c r="AB47" s="407"/>
      <c r="AC47" s="444"/>
      <c r="AD47" s="409"/>
      <c r="AE47" s="406"/>
      <c r="AF47" s="410">
        <v>0.01</v>
      </c>
      <c r="AG47" s="316" t="s">
        <v>41</v>
      </c>
      <c r="AH47" s="411">
        <v>0.04</v>
      </c>
      <c r="AI47" s="316" t="s">
        <v>42</v>
      </c>
      <c r="AJ47" s="410" t="s">
        <v>1357</v>
      </c>
      <c r="AK47" s="316" t="s">
        <v>1357</v>
      </c>
      <c r="AL47" s="411" t="s">
        <v>1357</v>
      </c>
      <c r="AM47" s="398" t="s">
        <v>1357</v>
      </c>
      <c r="AN47" s="263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C47" s="263"/>
      <c r="BD47" s="263"/>
      <c r="BE47" s="263"/>
      <c r="BF47" s="263"/>
      <c r="BG47" s="263"/>
      <c r="BH47" s="263"/>
      <c r="BI47" s="263"/>
      <c r="BJ47" s="263"/>
      <c r="BK47" s="263"/>
      <c r="BL47" s="263"/>
      <c r="BM47" s="263"/>
      <c r="BN47" s="263"/>
      <c r="BO47" s="263"/>
      <c r="BP47" s="263"/>
      <c r="BQ47" s="263"/>
      <c r="BR47" s="263"/>
      <c r="BS47" s="263"/>
      <c r="BT47" s="263"/>
      <c r="BU47" s="263"/>
      <c r="BV47" s="263"/>
      <c r="BW47" s="263"/>
      <c r="BX47" s="263"/>
      <c r="BY47" s="263"/>
      <c r="BZ47" s="263"/>
      <c r="CA47" s="263"/>
      <c r="CB47" s="263"/>
      <c r="CC47" s="263"/>
      <c r="CD47" s="263"/>
      <c r="CE47" s="263"/>
      <c r="CF47" s="263"/>
      <c r="CG47" s="263"/>
      <c r="CH47" s="263"/>
      <c r="CI47" s="263"/>
      <c r="CJ47" s="263"/>
      <c r="CK47" s="263"/>
      <c r="CL47" s="263"/>
      <c r="CM47" s="263"/>
      <c r="CN47" s="263"/>
      <c r="CO47" s="263"/>
      <c r="CP47" s="263"/>
      <c r="CQ47" s="263"/>
      <c r="CR47" s="263"/>
      <c r="CS47" s="263"/>
      <c r="CT47" s="263"/>
      <c r="CU47" s="263"/>
      <c r="CV47" s="263"/>
      <c r="CW47" s="263"/>
      <c r="CX47" s="263"/>
      <c r="CY47" s="263"/>
      <c r="CZ47" s="263"/>
      <c r="DA47" s="263"/>
      <c r="DB47" s="263"/>
      <c r="DC47" s="263"/>
      <c r="DD47" s="263"/>
      <c r="DE47" s="263"/>
      <c r="DF47" s="263"/>
      <c r="DG47" s="263"/>
      <c r="DH47" s="263"/>
      <c r="DI47" s="263"/>
      <c r="DJ47" s="263"/>
      <c r="DK47" s="263"/>
      <c r="DL47" s="263"/>
      <c r="DM47" s="263"/>
      <c r="DN47" s="263"/>
      <c r="DO47" s="263"/>
      <c r="DP47" s="263"/>
      <c r="DQ47" s="263"/>
      <c r="DR47" s="263"/>
      <c r="DS47" s="263"/>
      <c r="DT47" s="263"/>
      <c r="DU47" s="263"/>
      <c r="DV47" s="263"/>
      <c r="DW47" s="263"/>
      <c r="DX47" s="263"/>
      <c r="DY47" s="263"/>
      <c r="DZ47" s="263"/>
      <c r="EA47" s="263"/>
      <c r="EB47" s="263"/>
      <c r="EC47" s="263"/>
      <c r="ED47" s="263"/>
      <c r="EE47" s="263"/>
      <c r="EF47" s="263"/>
      <c r="EG47" s="263"/>
      <c r="EH47" s="263"/>
      <c r="EI47" s="263"/>
      <c r="EJ47" s="263"/>
      <c r="EK47" s="263"/>
      <c r="EL47" s="263"/>
      <c r="EM47" s="263"/>
      <c r="EN47" s="263"/>
      <c r="EO47" s="263"/>
      <c r="EP47" s="263"/>
      <c r="EQ47" s="263"/>
      <c r="ER47" s="263"/>
      <c r="ES47" s="263"/>
      <c r="ET47" s="263"/>
      <c r="EU47" s="263"/>
      <c r="EV47" s="263"/>
      <c r="EW47" s="263"/>
      <c r="EX47" s="263"/>
      <c r="EY47" s="263"/>
      <c r="EZ47" s="263"/>
      <c r="FA47" s="263"/>
      <c r="FB47" s="263"/>
      <c r="FC47" s="263"/>
      <c r="FD47" s="263"/>
      <c r="FE47" s="263"/>
      <c r="FF47" s="263"/>
      <c r="FG47" s="263"/>
      <c r="FH47" s="263"/>
      <c r="FI47" s="263"/>
      <c r="FJ47" s="263"/>
      <c r="FK47" s="263"/>
      <c r="FL47" s="263"/>
      <c r="FM47" s="263"/>
      <c r="FN47" s="263"/>
      <c r="FO47" s="263"/>
      <c r="FP47" s="263"/>
      <c r="FQ47" s="263"/>
      <c r="FR47" s="263"/>
      <c r="FS47" s="263"/>
      <c r="FT47" s="263"/>
      <c r="FU47" s="263"/>
      <c r="FV47" s="263"/>
      <c r="FW47" s="263"/>
      <c r="FX47" s="263"/>
      <c r="FY47" s="263"/>
      <c r="FZ47" s="263"/>
      <c r="GA47" s="263"/>
      <c r="GB47" s="263"/>
      <c r="GC47" s="263"/>
      <c r="GD47" s="263"/>
      <c r="GE47" s="263"/>
      <c r="GF47" s="263"/>
      <c r="GG47" s="263"/>
      <c r="GH47" s="263"/>
      <c r="GI47" s="263"/>
      <c r="GJ47" s="263"/>
      <c r="GK47" s="263"/>
      <c r="GL47" s="263"/>
      <c r="GM47" s="263"/>
    </row>
    <row r="48" spans="1:195" s="103" customFormat="1" ht="42.75" x14ac:dyDescent="0.2">
      <c r="A48" s="498"/>
      <c r="B48" s="287" t="s">
        <v>208</v>
      </c>
      <c r="C48" s="90"/>
      <c r="D48" s="91" t="s">
        <v>1004</v>
      </c>
      <c r="E48" s="91" t="s">
        <v>696</v>
      </c>
      <c r="F48" s="395">
        <v>0.05</v>
      </c>
      <c r="G48" s="316" t="s">
        <v>26</v>
      </c>
      <c r="H48" s="395">
        <v>1</v>
      </c>
      <c r="I48" s="396" t="s">
        <v>918</v>
      </c>
      <c r="J48" s="397">
        <v>0.9</v>
      </c>
      <c r="K48" s="398" t="s">
        <v>27</v>
      </c>
      <c r="L48" s="399">
        <v>2.4E-2</v>
      </c>
      <c r="M48" s="400">
        <v>0.65</v>
      </c>
      <c r="N48" s="400">
        <v>0.27</v>
      </c>
      <c r="O48" s="400">
        <v>1.7000000000000001E-2</v>
      </c>
      <c r="P48" s="316" t="s">
        <v>28</v>
      </c>
      <c r="Q48" s="401">
        <v>0.28799999999999998</v>
      </c>
      <c r="R48" s="316"/>
      <c r="S48" s="395" t="s">
        <v>848</v>
      </c>
      <c r="T48" s="402">
        <v>0.1</v>
      </c>
      <c r="U48" s="402">
        <v>1.0000000000000001E-5</v>
      </c>
      <c r="V48" s="402">
        <v>46</v>
      </c>
      <c r="W48" s="402">
        <v>0.03</v>
      </c>
      <c r="X48" s="403">
        <v>1200</v>
      </c>
      <c r="Y48" s="404" t="s">
        <v>29</v>
      </c>
      <c r="Z48" s="405" t="s">
        <v>1357</v>
      </c>
      <c r="AA48" s="406" t="s">
        <v>1357</v>
      </c>
      <c r="AB48" s="407">
        <v>0.1</v>
      </c>
      <c r="AC48" s="444" t="s">
        <v>43</v>
      </c>
      <c r="AD48" s="409">
        <v>0.7</v>
      </c>
      <c r="AE48" s="406" t="s">
        <v>44</v>
      </c>
      <c r="AF48" s="410">
        <v>0.1</v>
      </c>
      <c r="AG48" s="316" t="s">
        <v>45</v>
      </c>
      <c r="AH48" s="411">
        <v>0.7</v>
      </c>
      <c r="AI48" s="316" t="s">
        <v>46</v>
      </c>
      <c r="AJ48" s="410" t="s">
        <v>1357</v>
      </c>
      <c r="AK48" s="316" t="s">
        <v>1357</v>
      </c>
      <c r="AL48" s="411" t="s">
        <v>1357</v>
      </c>
      <c r="AM48" s="398" t="s">
        <v>1357</v>
      </c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3"/>
      <c r="CC48" s="263"/>
      <c r="CD48" s="263"/>
      <c r="CE48" s="263"/>
      <c r="CF48" s="263"/>
      <c r="CG48" s="263"/>
      <c r="CH48" s="263"/>
      <c r="CI48" s="263"/>
      <c r="CJ48" s="263"/>
      <c r="CK48" s="263"/>
      <c r="CL48" s="263"/>
      <c r="CM48" s="263"/>
      <c r="CN48" s="263"/>
      <c r="CO48" s="263"/>
      <c r="CP48" s="263"/>
      <c r="CQ48" s="263"/>
      <c r="CR48" s="263"/>
      <c r="CS48" s="263"/>
      <c r="CT48" s="263"/>
      <c r="CU48" s="263"/>
      <c r="CV48" s="263"/>
      <c r="CW48" s="263"/>
      <c r="CX48" s="263"/>
      <c r="CY48" s="263"/>
      <c r="CZ48" s="263"/>
      <c r="DA48" s="263"/>
      <c r="DB48" s="263"/>
      <c r="DC48" s="263"/>
      <c r="DD48" s="263"/>
      <c r="DE48" s="263"/>
      <c r="DF48" s="263"/>
      <c r="DG48" s="263"/>
      <c r="DH48" s="263"/>
      <c r="DI48" s="263"/>
      <c r="DJ48" s="263"/>
      <c r="DK48" s="263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3"/>
      <c r="EC48" s="263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  <c r="ES48" s="263"/>
      <c r="ET48" s="263"/>
      <c r="EU48" s="263"/>
      <c r="EV48" s="263"/>
      <c r="EW48" s="263"/>
      <c r="EX48" s="263"/>
      <c r="EY48" s="263"/>
      <c r="EZ48" s="263"/>
      <c r="FA48" s="263"/>
      <c r="FB48" s="263"/>
      <c r="FC48" s="263"/>
      <c r="FD48" s="263"/>
      <c r="FE48" s="263"/>
      <c r="FF48" s="263"/>
      <c r="FG48" s="263"/>
      <c r="FH48" s="263"/>
      <c r="FI48" s="263"/>
      <c r="FJ48" s="263"/>
      <c r="FK48" s="263"/>
      <c r="FL48" s="263"/>
      <c r="FM48" s="263"/>
      <c r="FN48" s="263"/>
      <c r="FO48" s="263"/>
      <c r="FP48" s="263"/>
      <c r="FQ48" s="263"/>
      <c r="FR48" s="263"/>
      <c r="FS48" s="263"/>
      <c r="FT48" s="263"/>
      <c r="FU48" s="263"/>
      <c r="FV48" s="263"/>
      <c r="FW48" s="263"/>
      <c r="FX48" s="263"/>
      <c r="FY48" s="263"/>
      <c r="FZ48" s="263"/>
      <c r="GA48" s="263"/>
      <c r="GB48" s="263"/>
      <c r="GC48" s="263"/>
      <c r="GD48" s="263"/>
      <c r="GE48" s="263"/>
      <c r="GF48" s="263"/>
      <c r="GG48" s="263"/>
      <c r="GH48" s="263"/>
      <c r="GI48" s="263"/>
      <c r="GJ48" s="263"/>
      <c r="GK48" s="263"/>
      <c r="GL48" s="263"/>
      <c r="GM48" s="263"/>
    </row>
    <row r="49" spans="1:195" s="103" customFormat="1" ht="32.25" x14ac:dyDescent="0.2">
      <c r="A49" s="498"/>
      <c r="B49" s="287" t="s">
        <v>209</v>
      </c>
      <c r="C49" s="90"/>
      <c r="D49" s="91" t="s">
        <v>1004</v>
      </c>
      <c r="E49" s="91" t="s">
        <v>697</v>
      </c>
      <c r="F49" s="395">
        <v>0.05</v>
      </c>
      <c r="G49" s="316" t="s">
        <v>26</v>
      </c>
      <c r="H49" s="395">
        <v>1</v>
      </c>
      <c r="I49" s="396" t="s">
        <v>918</v>
      </c>
      <c r="J49" s="397">
        <v>0.9</v>
      </c>
      <c r="K49" s="398" t="s">
        <v>27</v>
      </c>
      <c r="L49" s="399">
        <v>2.1999999999999999E-2</v>
      </c>
      <c r="M49" s="400">
        <v>1.8</v>
      </c>
      <c r="N49" s="400">
        <v>0.76</v>
      </c>
      <c r="O49" s="400">
        <v>6.8000000000000005E-2</v>
      </c>
      <c r="P49" s="316" t="s">
        <v>28</v>
      </c>
      <c r="Q49" s="401"/>
      <c r="R49" s="316"/>
      <c r="S49" s="395" t="s">
        <v>848</v>
      </c>
      <c r="T49" s="402">
        <v>7.8E-2</v>
      </c>
      <c r="U49" s="402">
        <v>8.8000000000000004E-6</v>
      </c>
      <c r="V49" s="402">
        <v>150</v>
      </c>
      <c r="W49" s="402">
        <v>0.03</v>
      </c>
      <c r="X49" s="403">
        <v>790</v>
      </c>
      <c r="Y49" s="404" t="s">
        <v>29</v>
      </c>
      <c r="Z49" s="405" t="s">
        <v>1357</v>
      </c>
      <c r="AA49" s="406" t="s">
        <v>1357</v>
      </c>
      <c r="AB49" s="407" t="s">
        <v>1357</v>
      </c>
      <c r="AC49" s="444" t="s">
        <v>1357</v>
      </c>
      <c r="AD49" s="409"/>
      <c r="AE49" s="406"/>
      <c r="AF49" s="410">
        <v>6.9999999999999999E-4</v>
      </c>
      <c r="AG49" s="316" t="s">
        <v>47</v>
      </c>
      <c r="AH49" s="411">
        <v>2E-3</v>
      </c>
      <c r="AI49" s="316" t="s">
        <v>48</v>
      </c>
      <c r="AJ49" s="410">
        <v>0.13</v>
      </c>
      <c r="AK49" s="316" t="s">
        <v>49</v>
      </c>
      <c r="AL49" s="411">
        <v>1.5E-5</v>
      </c>
      <c r="AM49" s="398" t="s">
        <v>50</v>
      </c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63"/>
      <c r="BL49" s="263"/>
      <c r="BM49" s="263"/>
      <c r="BN49" s="263"/>
      <c r="BO49" s="263"/>
      <c r="BP49" s="263"/>
      <c r="BQ49" s="263"/>
      <c r="BR49" s="263"/>
      <c r="BS49" s="263"/>
      <c r="BT49" s="263"/>
      <c r="BU49" s="263"/>
      <c r="BV49" s="263"/>
      <c r="BW49" s="263"/>
      <c r="BX49" s="263"/>
      <c r="BY49" s="263"/>
      <c r="BZ49" s="263"/>
      <c r="CA49" s="263"/>
      <c r="CB49" s="263"/>
      <c r="CC49" s="263"/>
      <c r="CD49" s="263"/>
      <c r="CE49" s="263"/>
      <c r="CF49" s="263"/>
      <c r="CG49" s="263"/>
      <c r="CH49" s="263"/>
      <c r="CI49" s="263"/>
      <c r="CJ49" s="263"/>
      <c r="CK49" s="263"/>
      <c r="CL49" s="263"/>
      <c r="CM49" s="263"/>
      <c r="CN49" s="263"/>
      <c r="CO49" s="263"/>
      <c r="CP49" s="263"/>
      <c r="CQ49" s="263"/>
      <c r="CR49" s="263"/>
      <c r="CS49" s="263"/>
      <c r="CT49" s="263"/>
      <c r="CU49" s="263"/>
      <c r="CV49" s="263"/>
      <c r="CW49" s="263"/>
      <c r="CX49" s="263"/>
      <c r="CY49" s="263"/>
      <c r="CZ49" s="263"/>
      <c r="DA49" s="263"/>
      <c r="DB49" s="263"/>
      <c r="DC49" s="263"/>
      <c r="DD49" s="263"/>
      <c r="DE49" s="263"/>
      <c r="DF49" s="263"/>
      <c r="DG49" s="263"/>
      <c r="DH49" s="263"/>
      <c r="DI49" s="263"/>
      <c r="DJ49" s="263"/>
      <c r="DK49" s="263"/>
      <c r="DL49" s="263"/>
      <c r="DM49" s="263"/>
      <c r="DN49" s="263"/>
      <c r="DO49" s="263"/>
      <c r="DP49" s="263"/>
      <c r="DQ49" s="263"/>
      <c r="DR49" s="263"/>
      <c r="DS49" s="263"/>
      <c r="DT49" s="263"/>
      <c r="DU49" s="263"/>
      <c r="DV49" s="263"/>
      <c r="DW49" s="263"/>
      <c r="DX49" s="263"/>
      <c r="DY49" s="263"/>
      <c r="DZ49" s="263"/>
      <c r="EA49" s="263"/>
      <c r="EB49" s="263"/>
      <c r="EC49" s="263"/>
      <c r="ED49" s="263"/>
      <c r="EE49" s="263"/>
      <c r="EF49" s="263"/>
      <c r="EG49" s="263"/>
      <c r="EH49" s="263"/>
      <c r="EI49" s="263"/>
      <c r="EJ49" s="263"/>
      <c r="EK49" s="263"/>
      <c r="EL49" s="263"/>
      <c r="EM49" s="263"/>
      <c r="EN49" s="263"/>
      <c r="EO49" s="263"/>
      <c r="EP49" s="263"/>
      <c r="EQ49" s="263"/>
      <c r="ER49" s="263"/>
      <c r="ES49" s="263"/>
      <c r="ET49" s="263"/>
      <c r="EU49" s="263"/>
      <c r="EV49" s="263"/>
      <c r="EW49" s="263"/>
      <c r="EX49" s="263"/>
      <c r="EY49" s="263"/>
      <c r="EZ49" s="263"/>
      <c r="FA49" s="263"/>
      <c r="FB49" s="263"/>
      <c r="FC49" s="263"/>
      <c r="FD49" s="263"/>
      <c r="FE49" s="263"/>
      <c r="FF49" s="263"/>
      <c r="FG49" s="263"/>
      <c r="FH49" s="263"/>
      <c r="FI49" s="263"/>
      <c r="FJ49" s="263"/>
      <c r="FK49" s="263"/>
      <c r="FL49" s="263"/>
      <c r="FM49" s="263"/>
      <c r="FN49" s="263"/>
      <c r="FO49" s="263"/>
      <c r="FP49" s="263"/>
      <c r="FQ49" s="263"/>
      <c r="FR49" s="263"/>
      <c r="FS49" s="263"/>
      <c r="FT49" s="263"/>
      <c r="FU49" s="263"/>
      <c r="FV49" s="263"/>
      <c r="FW49" s="263"/>
      <c r="FX49" s="263"/>
      <c r="FY49" s="263"/>
      <c r="FZ49" s="263"/>
      <c r="GA49" s="263"/>
      <c r="GB49" s="263"/>
      <c r="GC49" s="263"/>
      <c r="GD49" s="263"/>
      <c r="GE49" s="263"/>
      <c r="GF49" s="263"/>
      <c r="GG49" s="263"/>
      <c r="GH49" s="263"/>
      <c r="GI49" s="263"/>
      <c r="GJ49" s="263"/>
      <c r="GK49" s="263"/>
      <c r="GL49" s="263"/>
      <c r="GM49" s="263"/>
    </row>
    <row r="50" spans="1:195" s="103" customFormat="1" ht="32.25" x14ac:dyDescent="0.2">
      <c r="A50" s="498"/>
      <c r="B50" s="287" t="s">
        <v>211</v>
      </c>
      <c r="C50" s="90"/>
      <c r="D50" s="91" t="s">
        <v>1004</v>
      </c>
      <c r="E50" s="91" t="s">
        <v>698</v>
      </c>
      <c r="F50" s="395">
        <v>0.05</v>
      </c>
      <c r="G50" s="316" t="s">
        <v>26</v>
      </c>
      <c r="H50" s="395">
        <v>1</v>
      </c>
      <c r="I50" s="396" t="s">
        <v>918</v>
      </c>
      <c r="J50" s="397">
        <v>0.9</v>
      </c>
      <c r="K50" s="398" t="s">
        <v>27</v>
      </c>
      <c r="L50" s="399">
        <v>4.1000000000000002E-2</v>
      </c>
      <c r="M50" s="400">
        <v>1</v>
      </c>
      <c r="N50" s="400">
        <v>0.43</v>
      </c>
      <c r="O50" s="400">
        <v>6.9000000000000006E-2</v>
      </c>
      <c r="P50" s="316" t="s">
        <v>28</v>
      </c>
      <c r="Q50" s="401">
        <v>0.54800000000000004</v>
      </c>
      <c r="R50" s="316"/>
      <c r="S50" s="395" t="s">
        <v>848</v>
      </c>
      <c r="T50" s="402">
        <v>7.1999999999999995E-2</v>
      </c>
      <c r="U50" s="402">
        <v>8.6999999999999997E-6</v>
      </c>
      <c r="V50" s="402">
        <v>220</v>
      </c>
      <c r="W50" s="402">
        <v>3.7000000000000002E-3</v>
      </c>
      <c r="X50" s="403">
        <v>470</v>
      </c>
      <c r="Y50" s="404" t="s">
        <v>29</v>
      </c>
      <c r="Z50" s="405" t="s">
        <v>1357</v>
      </c>
      <c r="AA50" s="406" t="s">
        <v>1357</v>
      </c>
      <c r="AB50" s="407" t="s">
        <v>1357</v>
      </c>
      <c r="AC50" s="444" t="s">
        <v>1357</v>
      </c>
      <c r="AD50" s="409">
        <v>0.2</v>
      </c>
      <c r="AE50" s="406" t="s">
        <v>51</v>
      </c>
      <c r="AF50" s="410">
        <v>0.02</v>
      </c>
      <c r="AG50" s="316" t="s">
        <v>52</v>
      </c>
      <c r="AH50" s="411">
        <v>0.02</v>
      </c>
      <c r="AI50" s="316" t="s">
        <v>53</v>
      </c>
      <c r="AJ50" s="410" t="s">
        <v>1357</v>
      </c>
      <c r="AK50" s="316" t="s">
        <v>1357</v>
      </c>
      <c r="AL50" s="411" t="s">
        <v>1357</v>
      </c>
      <c r="AM50" s="398" t="s">
        <v>1357</v>
      </c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3"/>
      <c r="BJ50" s="263"/>
      <c r="BK50" s="263"/>
      <c r="BL50" s="263"/>
      <c r="BM50" s="263"/>
      <c r="BN50" s="263"/>
      <c r="BO50" s="263"/>
      <c r="BP50" s="263"/>
      <c r="BQ50" s="263"/>
      <c r="BR50" s="263"/>
      <c r="BS50" s="263"/>
      <c r="BT50" s="263"/>
      <c r="BU50" s="263"/>
      <c r="BV50" s="263"/>
      <c r="BW50" s="263"/>
      <c r="BX50" s="263"/>
      <c r="BY50" s="263"/>
      <c r="BZ50" s="263"/>
      <c r="CA50" s="263"/>
      <c r="CB50" s="263"/>
      <c r="CC50" s="263"/>
      <c r="CD50" s="263"/>
      <c r="CE50" s="263"/>
      <c r="CF50" s="263"/>
      <c r="CG50" s="263"/>
      <c r="CH50" s="263"/>
      <c r="CI50" s="263"/>
      <c r="CJ50" s="263"/>
      <c r="CK50" s="263"/>
      <c r="CL50" s="263"/>
      <c r="CM50" s="263"/>
      <c r="CN50" s="263"/>
      <c r="CO50" s="263"/>
      <c r="CP50" s="263"/>
      <c r="CQ50" s="263"/>
      <c r="CR50" s="263"/>
      <c r="CS50" s="263"/>
      <c r="CT50" s="263"/>
      <c r="CU50" s="263"/>
      <c r="CV50" s="263"/>
      <c r="CW50" s="263"/>
      <c r="CX50" s="263"/>
      <c r="CY50" s="263"/>
      <c r="CZ50" s="263"/>
      <c r="DA50" s="263"/>
      <c r="DB50" s="263"/>
      <c r="DC50" s="263"/>
      <c r="DD50" s="263"/>
      <c r="DE50" s="263"/>
      <c r="DF50" s="263"/>
      <c r="DG50" s="263"/>
      <c r="DH50" s="263"/>
      <c r="DI50" s="263"/>
      <c r="DJ50" s="263"/>
      <c r="DK50" s="263"/>
      <c r="DL50" s="263"/>
      <c r="DM50" s="263"/>
      <c r="DN50" s="263"/>
      <c r="DO50" s="263"/>
      <c r="DP50" s="263"/>
      <c r="DQ50" s="263"/>
      <c r="DR50" s="263"/>
      <c r="DS50" s="263"/>
      <c r="DT50" s="263"/>
      <c r="DU50" s="263"/>
      <c r="DV50" s="263"/>
      <c r="DW50" s="263"/>
      <c r="DX50" s="263"/>
      <c r="DY50" s="263"/>
      <c r="DZ50" s="263"/>
      <c r="EA50" s="263"/>
      <c r="EB50" s="263"/>
      <c r="EC50" s="263"/>
      <c r="ED50" s="263"/>
      <c r="EE50" s="263"/>
      <c r="EF50" s="263"/>
      <c r="EG50" s="263"/>
      <c r="EH50" s="263"/>
      <c r="EI50" s="263"/>
      <c r="EJ50" s="263"/>
      <c r="EK50" s="263"/>
      <c r="EL50" s="263"/>
      <c r="EM50" s="263"/>
      <c r="EN50" s="263"/>
      <c r="EO50" s="263"/>
      <c r="EP50" s="263"/>
      <c r="EQ50" s="263"/>
      <c r="ER50" s="263"/>
      <c r="ES50" s="263"/>
      <c r="ET50" s="263"/>
      <c r="EU50" s="263"/>
      <c r="EV50" s="263"/>
      <c r="EW50" s="263"/>
      <c r="EX50" s="263"/>
      <c r="EY50" s="263"/>
      <c r="EZ50" s="263"/>
      <c r="FA50" s="263"/>
      <c r="FB50" s="263"/>
      <c r="FC50" s="263"/>
      <c r="FD50" s="263"/>
      <c r="FE50" s="263"/>
      <c r="FF50" s="263"/>
      <c r="FG50" s="263"/>
      <c r="FH50" s="263"/>
      <c r="FI50" s="263"/>
      <c r="FJ50" s="263"/>
      <c r="FK50" s="263"/>
      <c r="FL50" s="263"/>
      <c r="FM50" s="263"/>
      <c r="FN50" s="263"/>
      <c r="FO50" s="263"/>
      <c r="FP50" s="263"/>
      <c r="FQ50" s="263"/>
      <c r="FR50" s="263"/>
      <c r="FS50" s="263"/>
      <c r="FT50" s="263"/>
      <c r="FU50" s="263"/>
      <c r="FV50" s="263"/>
      <c r="FW50" s="263"/>
      <c r="FX50" s="263"/>
      <c r="FY50" s="263"/>
      <c r="FZ50" s="263"/>
      <c r="GA50" s="263"/>
      <c r="GB50" s="263"/>
      <c r="GC50" s="263"/>
      <c r="GD50" s="263"/>
      <c r="GE50" s="263"/>
      <c r="GF50" s="263"/>
      <c r="GG50" s="263"/>
      <c r="GH50" s="263"/>
      <c r="GI50" s="263"/>
      <c r="GJ50" s="263"/>
      <c r="GK50" s="263"/>
      <c r="GL50" s="263"/>
      <c r="GM50" s="263"/>
    </row>
    <row r="51" spans="1:195" s="103" customFormat="1" ht="32.25" x14ac:dyDescent="0.2">
      <c r="B51" s="287" t="s">
        <v>54</v>
      </c>
      <c r="C51" s="90"/>
      <c r="D51" s="91" t="s">
        <v>1004</v>
      </c>
      <c r="E51" s="91" t="s">
        <v>699</v>
      </c>
      <c r="F51" s="395">
        <v>0.05</v>
      </c>
      <c r="G51" s="316" t="s">
        <v>26</v>
      </c>
      <c r="H51" s="395">
        <v>1</v>
      </c>
      <c r="I51" s="396" t="s">
        <v>918</v>
      </c>
      <c r="J51" s="397">
        <v>0.85</v>
      </c>
      <c r="K51" s="398" t="s">
        <v>55</v>
      </c>
      <c r="L51" s="399">
        <v>8.0000000000000002E-3</v>
      </c>
      <c r="M51" s="400">
        <v>0.52</v>
      </c>
      <c r="N51" s="400">
        <v>0.22</v>
      </c>
      <c r="O51" s="400">
        <v>2.7000000000000001E-3</v>
      </c>
      <c r="P51" s="316" t="s">
        <v>28</v>
      </c>
      <c r="Q51" s="401"/>
      <c r="R51" s="316"/>
      <c r="S51" s="395" t="s">
        <v>848</v>
      </c>
      <c r="T51" s="402">
        <v>0.1</v>
      </c>
      <c r="U51" s="402">
        <v>1.2E-5</v>
      </c>
      <c r="V51" s="402">
        <v>15</v>
      </c>
      <c r="W51" s="402">
        <v>1.0999999999999999E-2</v>
      </c>
      <c r="X51" s="403">
        <v>5700</v>
      </c>
      <c r="Y51" s="404" t="s">
        <v>29</v>
      </c>
      <c r="Z51" s="405" t="s">
        <v>1357</v>
      </c>
      <c r="AA51" s="406" t="s">
        <v>1357</v>
      </c>
      <c r="AB51" s="407"/>
      <c r="AC51" s="444"/>
      <c r="AD51" s="409"/>
      <c r="AE51" s="406"/>
      <c r="AF51" s="410">
        <v>0.4</v>
      </c>
      <c r="AG51" s="316" t="s">
        <v>56</v>
      </c>
      <c r="AH51" s="411">
        <v>10</v>
      </c>
      <c r="AI51" s="316" t="s">
        <v>57</v>
      </c>
      <c r="AJ51" s="410">
        <v>2.8999999999999998E-3</v>
      </c>
      <c r="AK51" s="316" t="s">
        <v>58</v>
      </c>
      <c r="AL51" s="411" t="s">
        <v>1357</v>
      </c>
      <c r="AM51" s="398" t="s">
        <v>1357</v>
      </c>
      <c r="AN51" s="263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3"/>
      <c r="BA51" s="263"/>
      <c r="BB51" s="263"/>
      <c r="BC51" s="263"/>
      <c r="BD51" s="263"/>
      <c r="BE51" s="263"/>
      <c r="BF51" s="263"/>
      <c r="BG51" s="263"/>
      <c r="BH51" s="263"/>
      <c r="BI51" s="263"/>
      <c r="BJ51" s="263"/>
      <c r="BK51" s="263"/>
      <c r="BL51" s="263"/>
      <c r="BM51" s="263"/>
      <c r="BN51" s="263"/>
      <c r="BO51" s="263"/>
      <c r="BP51" s="263"/>
      <c r="BQ51" s="263"/>
      <c r="BR51" s="263"/>
      <c r="BS51" s="263"/>
      <c r="BT51" s="263"/>
      <c r="BU51" s="263"/>
      <c r="BV51" s="263"/>
      <c r="BW51" s="263"/>
      <c r="BX51" s="263"/>
      <c r="BY51" s="263"/>
      <c r="BZ51" s="263"/>
      <c r="CA51" s="263"/>
      <c r="CB51" s="263"/>
      <c r="CC51" s="263"/>
      <c r="CD51" s="263"/>
      <c r="CE51" s="263"/>
      <c r="CF51" s="263"/>
      <c r="CG51" s="263"/>
      <c r="CH51" s="263"/>
      <c r="CI51" s="263"/>
      <c r="CJ51" s="263"/>
      <c r="CK51" s="263"/>
      <c r="CL51" s="263"/>
      <c r="CM51" s="263"/>
      <c r="CN51" s="263"/>
      <c r="CO51" s="263"/>
      <c r="CP51" s="263"/>
      <c r="CQ51" s="263"/>
      <c r="CR51" s="263"/>
      <c r="CS51" s="263"/>
      <c r="CT51" s="263"/>
      <c r="CU51" s="263"/>
      <c r="CV51" s="263"/>
      <c r="CW51" s="263"/>
      <c r="CX51" s="263"/>
      <c r="CY51" s="263"/>
      <c r="CZ51" s="263"/>
      <c r="DA51" s="263"/>
      <c r="DB51" s="263"/>
      <c r="DC51" s="263"/>
      <c r="DD51" s="263"/>
      <c r="DE51" s="263"/>
      <c r="DF51" s="263"/>
      <c r="DG51" s="263"/>
      <c r="DH51" s="263"/>
      <c r="DI51" s="263"/>
      <c r="DJ51" s="263"/>
      <c r="DK51" s="263"/>
      <c r="DL51" s="263"/>
      <c r="DM51" s="263"/>
      <c r="DN51" s="263"/>
      <c r="DO51" s="263"/>
      <c r="DP51" s="263"/>
      <c r="DQ51" s="263"/>
      <c r="DR51" s="263"/>
      <c r="DS51" s="263"/>
      <c r="DT51" s="263"/>
      <c r="DU51" s="263"/>
      <c r="DV51" s="263"/>
      <c r="DW51" s="263"/>
      <c r="DX51" s="263"/>
      <c r="DY51" s="263"/>
      <c r="DZ51" s="263"/>
      <c r="EA51" s="263"/>
      <c r="EB51" s="263"/>
      <c r="EC51" s="263"/>
      <c r="ED51" s="263"/>
      <c r="EE51" s="263"/>
      <c r="EF51" s="263"/>
      <c r="EG51" s="263"/>
      <c r="EH51" s="263"/>
      <c r="EI51" s="263"/>
      <c r="EJ51" s="263"/>
      <c r="EK51" s="263"/>
      <c r="EL51" s="263"/>
      <c r="EM51" s="263"/>
      <c r="EN51" s="263"/>
      <c r="EO51" s="263"/>
      <c r="EP51" s="263"/>
      <c r="EQ51" s="263"/>
      <c r="ER51" s="263"/>
      <c r="ES51" s="263"/>
      <c r="ET51" s="263"/>
      <c r="EU51" s="263"/>
      <c r="EV51" s="263"/>
      <c r="EW51" s="263"/>
      <c r="EX51" s="263"/>
      <c r="EY51" s="263"/>
      <c r="EZ51" s="263"/>
      <c r="FA51" s="263"/>
      <c r="FB51" s="263"/>
      <c r="FC51" s="263"/>
      <c r="FD51" s="263"/>
      <c r="FE51" s="263"/>
      <c r="FF51" s="263"/>
      <c r="FG51" s="263"/>
      <c r="FH51" s="263"/>
      <c r="FI51" s="263"/>
      <c r="FJ51" s="263"/>
      <c r="FK51" s="263"/>
      <c r="FL51" s="263"/>
      <c r="FM51" s="263"/>
      <c r="FN51" s="263"/>
      <c r="FO51" s="263"/>
      <c r="FP51" s="263"/>
      <c r="FQ51" s="263"/>
      <c r="FR51" s="263"/>
      <c r="FS51" s="263"/>
      <c r="FT51" s="263"/>
      <c r="FU51" s="263"/>
      <c r="FV51" s="263"/>
      <c r="FW51" s="263"/>
      <c r="FX51" s="263"/>
      <c r="FY51" s="263"/>
      <c r="FZ51" s="263"/>
      <c r="GA51" s="263"/>
      <c r="GB51" s="263"/>
      <c r="GC51" s="263"/>
      <c r="GD51" s="263"/>
      <c r="GE51" s="263"/>
      <c r="GF51" s="263"/>
      <c r="GG51" s="263"/>
      <c r="GH51" s="263"/>
      <c r="GI51" s="263"/>
      <c r="GJ51" s="263"/>
      <c r="GK51" s="263"/>
      <c r="GL51" s="263"/>
      <c r="GM51" s="263"/>
    </row>
    <row r="52" spans="1:195" s="103" customFormat="1" ht="21.75" x14ac:dyDescent="0.2">
      <c r="A52" s="498"/>
      <c r="B52" s="287" t="s">
        <v>214</v>
      </c>
      <c r="C52" s="90"/>
      <c r="D52" s="91" t="s">
        <v>1004</v>
      </c>
      <c r="E52" s="91" t="s">
        <v>703</v>
      </c>
      <c r="F52" s="395" t="s">
        <v>916</v>
      </c>
      <c r="G52" s="316" t="s">
        <v>917</v>
      </c>
      <c r="H52" s="395">
        <v>1</v>
      </c>
      <c r="I52" s="396" t="s">
        <v>918</v>
      </c>
      <c r="J52" s="395">
        <v>1</v>
      </c>
      <c r="K52" s="398" t="s">
        <v>103</v>
      </c>
      <c r="L52" s="399">
        <v>6.7999999999999996E-3</v>
      </c>
      <c r="M52" s="400">
        <v>1.19</v>
      </c>
      <c r="N52" s="400">
        <v>0.5</v>
      </c>
      <c r="O52" s="400">
        <v>0</v>
      </c>
      <c r="P52" s="316" t="s">
        <v>1051</v>
      </c>
      <c r="Q52" s="401">
        <v>0.22800000000000001</v>
      </c>
      <c r="R52" s="316"/>
      <c r="S52" s="395" t="s">
        <v>848</v>
      </c>
      <c r="T52" s="402">
        <v>0.1</v>
      </c>
      <c r="U52" s="402">
        <v>1.0000000000000001E-5</v>
      </c>
      <c r="V52" s="402">
        <v>40</v>
      </c>
      <c r="W52" s="402">
        <v>3.7000000000000002E-3</v>
      </c>
      <c r="X52" s="403">
        <v>7900</v>
      </c>
      <c r="Y52" s="404" t="s">
        <v>104</v>
      </c>
      <c r="Z52" s="405" t="s">
        <v>1357</v>
      </c>
      <c r="AA52" s="406" t="s">
        <v>1357</v>
      </c>
      <c r="AB52" s="407">
        <v>0.1</v>
      </c>
      <c r="AC52" s="444" t="s">
        <v>59</v>
      </c>
      <c r="AD52" s="409">
        <v>0.25</v>
      </c>
      <c r="AE52" s="316" t="s">
        <v>60</v>
      </c>
      <c r="AF52" s="410">
        <v>0.01</v>
      </c>
      <c r="AG52" s="316" t="s">
        <v>1097</v>
      </c>
      <c r="AH52" s="411">
        <v>0.3</v>
      </c>
      <c r="AI52" s="316" t="s">
        <v>1098</v>
      </c>
      <c r="AJ52" s="410" t="s">
        <v>1357</v>
      </c>
      <c r="AK52" s="308" t="s">
        <v>1099</v>
      </c>
      <c r="AL52" s="411">
        <v>2.3E-5</v>
      </c>
      <c r="AM52" s="398" t="s">
        <v>1100</v>
      </c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3"/>
      <c r="BD52" s="263"/>
      <c r="BE52" s="263"/>
      <c r="BF52" s="263"/>
      <c r="BG52" s="263"/>
      <c r="BH52" s="263"/>
      <c r="BI52" s="263"/>
      <c r="BJ52" s="263"/>
      <c r="BK52" s="263"/>
      <c r="BL52" s="263"/>
      <c r="BM52" s="263"/>
      <c r="BN52" s="263"/>
      <c r="BO52" s="263"/>
      <c r="BP52" s="263"/>
      <c r="BQ52" s="263"/>
      <c r="BR52" s="263"/>
      <c r="BS52" s="263"/>
      <c r="BT52" s="263"/>
      <c r="BU52" s="263"/>
      <c r="BV52" s="263"/>
      <c r="BW52" s="263"/>
      <c r="BX52" s="263"/>
      <c r="BY52" s="263"/>
      <c r="BZ52" s="263"/>
      <c r="CA52" s="263"/>
      <c r="CB52" s="263"/>
      <c r="CC52" s="263"/>
      <c r="CD52" s="263"/>
      <c r="CE52" s="263"/>
      <c r="CF52" s="263"/>
      <c r="CG52" s="263"/>
      <c r="CH52" s="263"/>
      <c r="CI52" s="263"/>
      <c r="CJ52" s="263"/>
      <c r="CK52" s="263"/>
      <c r="CL52" s="263"/>
      <c r="CM52" s="263"/>
      <c r="CN52" s="263"/>
      <c r="CO52" s="263"/>
      <c r="CP52" s="263"/>
      <c r="CQ52" s="263"/>
      <c r="CR52" s="263"/>
      <c r="CS52" s="263"/>
      <c r="CT52" s="263"/>
      <c r="CU52" s="263"/>
      <c r="CV52" s="263"/>
      <c r="CW52" s="263"/>
      <c r="CX52" s="263"/>
      <c r="CY52" s="263"/>
      <c r="CZ52" s="263"/>
      <c r="DA52" s="263"/>
      <c r="DB52" s="263"/>
      <c r="DC52" s="263"/>
      <c r="DD52" s="263"/>
      <c r="DE52" s="263"/>
      <c r="DF52" s="263"/>
      <c r="DG52" s="263"/>
      <c r="DH52" s="263"/>
      <c r="DI52" s="263"/>
      <c r="DJ52" s="263"/>
      <c r="DK52" s="263"/>
      <c r="DL52" s="263"/>
      <c r="DM52" s="263"/>
      <c r="DN52" s="263"/>
      <c r="DO52" s="263"/>
      <c r="DP52" s="263"/>
      <c r="DQ52" s="263"/>
      <c r="DR52" s="263"/>
      <c r="DS52" s="263"/>
      <c r="DT52" s="263"/>
      <c r="DU52" s="263"/>
      <c r="DV52" s="263"/>
      <c r="DW52" s="263"/>
      <c r="DX52" s="263"/>
      <c r="DY52" s="263"/>
      <c r="DZ52" s="263"/>
      <c r="EA52" s="263"/>
      <c r="EB52" s="263"/>
      <c r="EC52" s="263"/>
      <c r="ED52" s="263"/>
      <c r="EE52" s="263"/>
      <c r="EF52" s="263"/>
      <c r="EG52" s="263"/>
      <c r="EH52" s="263"/>
      <c r="EI52" s="263"/>
      <c r="EJ52" s="263"/>
      <c r="EK52" s="263"/>
      <c r="EL52" s="263"/>
      <c r="EM52" s="263"/>
      <c r="EN52" s="263"/>
      <c r="EO52" s="263"/>
      <c r="EP52" s="263"/>
      <c r="EQ52" s="263"/>
      <c r="ER52" s="263"/>
      <c r="ES52" s="263"/>
      <c r="ET52" s="263"/>
      <c r="EU52" s="263"/>
      <c r="EV52" s="263"/>
      <c r="EW52" s="263"/>
      <c r="EX52" s="263"/>
      <c r="EY52" s="263"/>
      <c r="EZ52" s="263"/>
      <c r="FA52" s="263"/>
      <c r="FB52" s="263"/>
      <c r="FC52" s="263"/>
      <c r="FD52" s="263"/>
      <c r="FE52" s="263"/>
      <c r="FF52" s="263"/>
      <c r="FG52" s="263"/>
      <c r="FH52" s="263"/>
      <c r="FI52" s="263"/>
      <c r="FJ52" s="263"/>
      <c r="FK52" s="263"/>
      <c r="FL52" s="263"/>
      <c r="FM52" s="263"/>
      <c r="FN52" s="263"/>
      <c r="FO52" s="263"/>
      <c r="FP52" s="263"/>
      <c r="FQ52" s="263"/>
      <c r="FR52" s="263"/>
      <c r="FS52" s="263"/>
      <c r="FT52" s="263"/>
      <c r="FU52" s="263"/>
      <c r="FV52" s="263"/>
      <c r="FW52" s="263"/>
      <c r="FX52" s="263"/>
      <c r="FY52" s="263"/>
      <c r="FZ52" s="263"/>
      <c r="GA52" s="263"/>
      <c r="GB52" s="263"/>
      <c r="GC52" s="263"/>
      <c r="GD52" s="263"/>
      <c r="GE52" s="263"/>
      <c r="GF52" s="263"/>
      <c r="GG52" s="263"/>
      <c r="GH52" s="263"/>
      <c r="GI52" s="263"/>
      <c r="GJ52" s="263"/>
      <c r="GK52" s="263"/>
      <c r="GL52" s="263"/>
      <c r="GM52" s="263"/>
    </row>
    <row r="53" spans="1:195" s="103" customFormat="1" ht="21.75" x14ac:dyDescent="0.2">
      <c r="A53" s="498"/>
      <c r="B53" s="287" t="s">
        <v>1101</v>
      </c>
      <c r="C53" s="90"/>
      <c r="D53" s="91" t="s">
        <v>1004</v>
      </c>
      <c r="E53" s="91" t="s">
        <v>704</v>
      </c>
      <c r="F53" s="395" t="s">
        <v>916</v>
      </c>
      <c r="G53" s="316" t="s">
        <v>917</v>
      </c>
      <c r="H53" s="395">
        <v>1</v>
      </c>
      <c r="I53" s="396" t="s">
        <v>918</v>
      </c>
      <c r="J53" s="395">
        <v>1</v>
      </c>
      <c r="K53" s="398" t="s">
        <v>103</v>
      </c>
      <c r="L53" s="399">
        <v>3.3E-3</v>
      </c>
      <c r="M53" s="400">
        <v>0.49</v>
      </c>
      <c r="N53" s="400">
        <v>0.2</v>
      </c>
      <c r="O53" s="400">
        <v>0</v>
      </c>
      <c r="P53" s="316" t="s">
        <v>1051</v>
      </c>
      <c r="Q53" s="401"/>
      <c r="R53" s="316"/>
      <c r="S53" s="395" t="s">
        <v>848</v>
      </c>
      <c r="T53" s="402">
        <v>0.11</v>
      </c>
      <c r="U53" s="402">
        <v>6.4999999999999996E-6</v>
      </c>
      <c r="V53" s="402">
        <v>35</v>
      </c>
      <c r="W53" s="402">
        <v>2.4E-2</v>
      </c>
      <c r="X53" s="403">
        <v>8200</v>
      </c>
      <c r="Y53" s="404" t="s">
        <v>104</v>
      </c>
      <c r="Z53" s="407" t="s">
        <v>1357</v>
      </c>
      <c r="AA53" s="406" t="s">
        <v>1357</v>
      </c>
      <c r="AB53" s="407" t="s">
        <v>1357</v>
      </c>
      <c r="AC53" s="444" t="s">
        <v>1357</v>
      </c>
      <c r="AD53" s="409">
        <v>0.42</v>
      </c>
      <c r="AE53" s="406" t="s">
        <v>1102</v>
      </c>
      <c r="AF53" s="410" t="s">
        <v>1357</v>
      </c>
      <c r="AG53" s="316" t="s">
        <v>1357</v>
      </c>
      <c r="AH53" s="438">
        <v>0.09</v>
      </c>
      <c r="AI53" s="406" t="s">
        <v>1103</v>
      </c>
      <c r="AJ53" s="410" t="s">
        <v>1357</v>
      </c>
      <c r="AK53" s="316" t="s">
        <v>1104</v>
      </c>
      <c r="AL53" s="410" t="s">
        <v>1357</v>
      </c>
      <c r="AM53" s="316" t="s">
        <v>1104</v>
      </c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  <c r="BH53" s="263"/>
      <c r="BI53" s="263"/>
      <c r="BJ53" s="263"/>
      <c r="BK53" s="263"/>
      <c r="BL53" s="263"/>
      <c r="BM53" s="263"/>
      <c r="BN53" s="263"/>
      <c r="BO53" s="263"/>
      <c r="BP53" s="263"/>
      <c r="BQ53" s="263"/>
      <c r="BR53" s="263"/>
      <c r="BS53" s="263"/>
      <c r="BT53" s="263"/>
      <c r="BU53" s="263"/>
      <c r="BV53" s="263"/>
      <c r="BW53" s="263"/>
      <c r="BX53" s="263"/>
      <c r="BY53" s="263"/>
      <c r="BZ53" s="263"/>
      <c r="CA53" s="263"/>
      <c r="CB53" s="263"/>
      <c r="CC53" s="263"/>
      <c r="CD53" s="263"/>
      <c r="CE53" s="263"/>
      <c r="CF53" s="263"/>
      <c r="CG53" s="263"/>
      <c r="CH53" s="263"/>
      <c r="CI53" s="263"/>
      <c r="CJ53" s="263"/>
      <c r="CK53" s="263"/>
      <c r="CL53" s="263"/>
      <c r="CM53" s="263"/>
      <c r="CN53" s="263"/>
      <c r="CO53" s="263"/>
      <c r="CP53" s="263"/>
      <c r="CQ53" s="263"/>
      <c r="CR53" s="263"/>
      <c r="CS53" s="263"/>
      <c r="CT53" s="263"/>
      <c r="CU53" s="263"/>
      <c r="CV53" s="263"/>
      <c r="CW53" s="263"/>
      <c r="CX53" s="263"/>
      <c r="CY53" s="263"/>
      <c r="CZ53" s="263"/>
      <c r="DA53" s="263"/>
      <c r="DB53" s="263"/>
      <c r="DC53" s="263"/>
      <c r="DD53" s="263"/>
      <c r="DE53" s="263"/>
      <c r="DF53" s="263"/>
      <c r="DG53" s="263"/>
      <c r="DH53" s="263"/>
      <c r="DI53" s="263"/>
      <c r="DJ53" s="263"/>
      <c r="DK53" s="263"/>
      <c r="DL53" s="263"/>
      <c r="DM53" s="263"/>
      <c r="DN53" s="263"/>
      <c r="DO53" s="263"/>
      <c r="DP53" s="263"/>
      <c r="DQ53" s="263"/>
      <c r="DR53" s="263"/>
      <c r="DS53" s="263"/>
      <c r="DT53" s="263"/>
      <c r="DU53" s="263"/>
      <c r="DV53" s="263"/>
      <c r="DW53" s="263"/>
      <c r="DX53" s="263"/>
      <c r="DY53" s="263"/>
      <c r="DZ53" s="263"/>
      <c r="EA53" s="263"/>
      <c r="EB53" s="263"/>
      <c r="EC53" s="263"/>
      <c r="ED53" s="263"/>
      <c r="EE53" s="263"/>
      <c r="EF53" s="263"/>
      <c r="EG53" s="263"/>
      <c r="EH53" s="263"/>
      <c r="EI53" s="263"/>
      <c r="EJ53" s="263"/>
      <c r="EK53" s="263"/>
      <c r="EL53" s="263"/>
      <c r="EM53" s="263"/>
      <c r="EN53" s="263"/>
      <c r="EO53" s="263"/>
      <c r="EP53" s="263"/>
      <c r="EQ53" s="263"/>
      <c r="ER53" s="263"/>
      <c r="ES53" s="263"/>
      <c r="ET53" s="263"/>
      <c r="EU53" s="263"/>
      <c r="EV53" s="263"/>
      <c r="EW53" s="263"/>
      <c r="EX53" s="263"/>
      <c r="EY53" s="263"/>
      <c r="EZ53" s="263"/>
      <c r="FA53" s="263"/>
      <c r="FB53" s="263"/>
      <c r="FC53" s="263"/>
      <c r="FD53" s="263"/>
      <c r="FE53" s="263"/>
      <c r="FF53" s="263"/>
      <c r="FG53" s="263"/>
      <c r="FH53" s="263"/>
      <c r="FI53" s="263"/>
      <c r="FJ53" s="263"/>
      <c r="FK53" s="263"/>
      <c r="FL53" s="263"/>
      <c r="FM53" s="263"/>
      <c r="FN53" s="263"/>
      <c r="FO53" s="263"/>
      <c r="FP53" s="263"/>
      <c r="FQ53" s="263"/>
      <c r="FR53" s="263"/>
      <c r="FS53" s="263"/>
      <c r="FT53" s="263"/>
      <c r="FU53" s="263"/>
      <c r="FV53" s="263"/>
      <c r="FW53" s="263"/>
      <c r="FX53" s="263"/>
      <c r="FY53" s="263"/>
      <c r="FZ53" s="263"/>
      <c r="GA53" s="263"/>
      <c r="GB53" s="263"/>
      <c r="GC53" s="263"/>
      <c r="GD53" s="263"/>
      <c r="GE53" s="263"/>
      <c r="GF53" s="263"/>
      <c r="GG53" s="263"/>
      <c r="GH53" s="263"/>
      <c r="GI53" s="263"/>
      <c r="GJ53" s="263"/>
      <c r="GK53" s="263"/>
      <c r="GL53" s="263"/>
      <c r="GM53" s="263"/>
    </row>
    <row r="54" spans="1:195" s="103" customFormat="1" ht="21.75" x14ac:dyDescent="0.2">
      <c r="A54" s="498"/>
      <c r="B54" s="287" t="s">
        <v>217</v>
      </c>
      <c r="C54" s="90"/>
      <c r="D54" s="91" t="s">
        <v>1004</v>
      </c>
      <c r="E54" s="91" t="s">
        <v>705</v>
      </c>
      <c r="F54" s="395">
        <v>0.05</v>
      </c>
      <c r="G54" s="316" t="s">
        <v>26</v>
      </c>
      <c r="H54" s="395">
        <v>1</v>
      </c>
      <c r="I54" s="396" t="s">
        <v>918</v>
      </c>
      <c r="J54" s="397">
        <v>0.9</v>
      </c>
      <c r="K54" s="398" t="s">
        <v>27</v>
      </c>
      <c r="L54" s="399"/>
      <c r="M54" s="400"/>
      <c r="N54" s="400"/>
      <c r="O54" s="400"/>
      <c r="P54" s="316"/>
      <c r="Q54" s="401"/>
      <c r="R54" s="316"/>
      <c r="S54" s="395" t="s">
        <v>848</v>
      </c>
      <c r="T54" s="402">
        <v>7.1999999999999995E-2</v>
      </c>
      <c r="U54" s="402">
        <v>8.6999999999999997E-6</v>
      </c>
      <c r="V54" s="402">
        <v>160</v>
      </c>
      <c r="W54" s="402">
        <v>3.5000000000000001E-3</v>
      </c>
      <c r="X54" s="403">
        <v>470</v>
      </c>
      <c r="Y54" s="404" t="s">
        <v>29</v>
      </c>
      <c r="Z54" s="407" t="s">
        <v>1357</v>
      </c>
      <c r="AA54" s="406" t="s">
        <v>1357</v>
      </c>
      <c r="AB54" s="407">
        <v>0.2</v>
      </c>
      <c r="AC54" s="444" t="s">
        <v>1105</v>
      </c>
      <c r="AD54" s="409"/>
      <c r="AE54" s="406"/>
      <c r="AF54" s="410">
        <v>0.02</v>
      </c>
      <c r="AG54" s="316" t="s">
        <v>1106</v>
      </c>
      <c r="AH54" s="411" t="s">
        <v>1357</v>
      </c>
      <c r="AI54" s="316" t="s">
        <v>1357</v>
      </c>
      <c r="AJ54" s="410" t="s">
        <v>1357</v>
      </c>
      <c r="AK54" s="316" t="s">
        <v>1357</v>
      </c>
      <c r="AL54" s="411" t="s">
        <v>1357</v>
      </c>
      <c r="AM54" s="398" t="s">
        <v>1357</v>
      </c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  <c r="BH54" s="263"/>
      <c r="BI54" s="263"/>
      <c r="BJ54" s="263"/>
      <c r="BK54" s="263"/>
      <c r="BL54" s="263"/>
      <c r="BM54" s="263"/>
      <c r="BN54" s="263"/>
      <c r="BO54" s="263"/>
      <c r="BP54" s="263"/>
      <c r="BQ54" s="263"/>
      <c r="BR54" s="263"/>
      <c r="BS54" s="263"/>
      <c r="BT54" s="263"/>
      <c r="BU54" s="263"/>
      <c r="BV54" s="263"/>
      <c r="BW54" s="263"/>
      <c r="BX54" s="263"/>
      <c r="BY54" s="263"/>
      <c r="BZ54" s="263"/>
      <c r="CA54" s="263"/>
      <c r="CB54" s="263"/>
      <c r="CC54" s="263"/>
      <c r="CD54" s="263"/>
      <c r="CE54" s="263"/>
      <c r="CF54" s="263"/>
      <c r="CG54" s="263"/>
      <c r="CH54" s="263"/>
      <c r="CI54" s="263"/>
      <c r="CJ54" s="263"/>
      <c r="CK54" s="263"/>
      <c r="CL54" s="263"/>
      <c r="CM54" s="263"/>
      <c r="CN54" s="263"/>
      <c r="CO54" s="263"/>
      <c r="CP54" s="263"/>
      <c r="CQ54" s="263"/>
      <c r="CR54" s="263"/>
      <c r="CS54" s="263"/>
      <c r="CT54" s="263"/>
      <c r="CU54" s="263"/>
      <c r="CV54" s="263"/>
      <c r="CW54" s="263"/>
      <c r="CX54" s="263"/>
      <c r="CY54" s="263"/>
      <c r="CZ54" s="263"/>
      <c r="DA54" s="263"/>
      <c r="DB54" s="263"/>
      <c r="DC54" s="263"/>
      <c r="DD54" s="263"/>
      <c r="DE54" s="263"/>
      <c r="DF54" s="263"/>
      <c r="DG54" s="263"/>
      <c r="DH54" s="263"/>
      <c r="DI54" s="263"/>
      <c r="DJ54" s="263"/>
      <c r="DK54" s="263"/>
      <c r="DL54" s="263"/>
      <c r="DM54" s="263"/>
      <c r="DN54" s="263"/>
      <c r="DO54" s="263"/>
      <c r="DP54" s="263"/>
      <c r="DQ54" s="263"/>
      <c r="DR54" s="263"/>
      <c r="DS54" s="263"/>
      <c r="DT54" s="263"/>
      <c r="DU54" s="263"/>
      <c r="DV54" s="263"/>
      <c r="DW54" s="263"/>
      <c r="DX54" s="263"/>
      <c r="DY54" s="263"/>
      <c r="DZ54" s="263"/>
      <c r="EA54" s="263"/>
      <c r="EB54" s="263"/>
      <c r="EC54" s="263"/>
      <c r="ED54" s="263"/>
      <c r="EE54" s="263"/>
      <c r="EF54" s="263"/>
      <c r="EG54" s="263"/>
      <c r="EH54" s="263"/>
      <c r="EI54" s="263"/>
      <c r="EJ54" s="263"/>
      <c r="EK54" s="263"/>
      <c r="EL54" s="263"/>
      <c r="EM54" s="263"/>
      <c r="EN54" s="263"/>
      <c r="EO54" s="263"/>
      <c r="EP54" s="263"/>
      <c r="EQ54" s="263"/>
      <c r="ER54" s="263"/>
      <c r="ES54" s="263"/>
      <c r="ET54" s="263"/>
      <c r="EU54" s="263"/>
      <c r="EV54" s="263"/>
      <c r="EW54" s="263"/>
      <c r="EX54" s="263"/>
      <c r="EY54" s="263"/>
      <c r="EZ54" s="263"/>
      <c r="FA54" s="263"/>
      <c r="FB54" s="263"/>
      <c r="FC54" s="263"/>
      <c r="FD54" s="263"/>
      <c r="FE54" s="263"/>
      <c r="FF54" s="263"/>
      <c r="FG54" s="263"/>
      <c r="FH54" s="263"/>
      <c r="FI54" s="263"/>
      <c r="FJ54" s="263"/>
      <c r="FK54" s="263"/>
      <c r="FL54" s="263"/>
      <c r="FM54" s="263"/>
      <c r="FN54" s="263"/>
      <c r="FO54" s="263"/>
      <c r="FP54" s="263"/>
      <c r="FQ54" s="263"/>
      <c r="FR54" s="263"/>
      <c r="FS54" s="263"/>
      <c r="FT54" s="263"/>
      <c r="FU54" s="263"/>
      <c r="FV54" s="263"/>
      <c r="FW54" s="263"/>
      <c r="FX54" s="263"/>
      <c r="FY54" s="263"/>
      <c r="FZ54" s="263"/>
      <c r="GA54" s="263"/>
      <c r="GB54" s="263"/>
      <c r="GC54" s="263"/>
      <c r="GD54" s="263"/>
      <c r="GE54" s="263"/>
      <c r="GF54" s="263"/>
      <c r="GG54" s="263"/>
      <c r="GH54" s="263"/>
      <c r="GI54" s="263"/>
      <c r="GJ54" s="263"/>
      <c r="GK54" s="263"/>
      <c r="GL54" s="263"/>
      <c r="GM54" s="263"/>
    </row>
    <row r="55" spans="1:195" s="103" customFormat="1" ht="32.25" x14ac:dyDescent="0.2">
      <c r="A55" s="498"/>
      <c r="B55" s="287" t="s">
        <v>218</v>
      </c>
      <c r="C55" s="90"/>
      <c r="D55" s="91" t="s">
        <v>1004</v>
      </c>
      <c r="E55" s="91" t="s">
        <v>706</v>
      </c>
      <c r="F55" s="395">
        <v>0.05</v>
      </c>
      <c r="G55" s="316" t="s">
        <v>26</v>
      </c>
      <c r="H55" s="395">
        <v>1</v>
      </c>
      <c r="I55" s="396" t="s">
        <v>918</v>
      </c>
      <c r="J55" s="397">
        <v>0.9</v>
      </c>
      <c r="K55" s="398" t="s">
        <v>55</v>
      </c>
      <c r="L55" s="399"/>
      <c r="M55" s="400"/>
      <c r="N55" s="400"/>
      <c r="O55" s="400"/>
      <c r="P55" s="316"/>
      <c r="Q55" s="401"/>
      <c r="R55" s="316"/>
      <c r="S55" s="395" t="s">
        <v>848</v>
      </c>
      <c r="T55" s="402">
        <v>7.4999999999999997E-2</v>
      </c>
      <c r="U55" s="402">
        <v>7.0999999999999998E-6</v>
      </c>
      <c r="V55" s="402">
        <v>220</v>
      </c>
      <c r="W55" s="402">
        <v>1.2</v>
      </c>
      <c r="X55" s="403">
        <v>61</v>
      </c>
      <c r="Y55" s="404" t="s">
        <v>1107</v>
      </c>
      <c r="Z55" s="407" t="s">
        <v>1357</v>
      </c>
      <c r="AA55" s="406" t="s">
        <v>1357</v>
      </c>
      <c r="AB55" s="407">
        <v>0.4</v>
      </c>
      <c r="AC55" s="444" t="s">
        <v>1108</v>
      </c>
      <c r="AD55" s="463">
        <v>4</v>
      </c>
      <c r="AE55" s="316" t="s">
        <v>1109</v>
      </c>
      <c r="AF55" s="410">
        <v>0.1</v>
      </c>
      <c r="AG55" s="316" t="s">
        <v>1110</v>
      </c>
      <c r="AH55" s="411">
        <v>0.4</v>
      </c>
      <c r="AI55" s="316" t="s">
        <v>61</v>
      </c>
      <c r="AJ55" s="410" t="s">
        <v>1357</v>
      </c>
      <c r="AK55" s="316" t="s">
        <v>62</v>
      </c>
      <c r="AL55" s="411" t="s">
        <v>1357</v>
      </c>
      <c r="AM55" s="398" t="s">
        <v>62</v>
      </c>
      <c r="AN55" s="263"/>
      <c r="AO55" s="263"/>
      <c r="AP55" s="263"/>
      <c r="AQ55" s="263"/>
      <c r="AR55" s="263"/>
      <c r="AS55" s="263"/>
      <c r="AT55" s="263"/>
      <c r="AU55" s="263"/>
      <c r="AV55" s="263"/>
      <c r="AW55" s="263"/>
      <c r="AX55" s="263"/>
      <c r="AY55" s="263"/>
      <c r="AZ55" s="263"/>
      <c r="BA55" s="263"/>
      <c r="BB55" s="263"/>
      <c r="BC55" s="263"/>
      <c r="BD55" s="263"/>
      <c r="BE55" s="263"/>
      <c r="BF55" s="263"/>
      <c r="BG55" s="263"/>
      <c r="BH55" s="263"/>
      <c r="BI55" s="263"/>
      <c r="BJ55" s="263"/>
      <c r="BK55" s="263"/>
      <c r="BL55" s="263"/>
      <c r="BM55" s="263"/>
      <c r="BN55" s="263"/>
      <c r="BO55" s="263"/>
      <c r="BP55" s="263"/>
      <c r="BQ55" s="263"/>
      <c r="BR55" s="263"/>
      <c r="BS55" s="263"/>
      <c r="BT55" s="263"/>
      <c r="BU55" s="263"/>
      <c r="BV55" s="263"/>
      <c r="BW55" s="263"/>
      <c r="BX55" s="263"/>
      <c r="BY55" s="263"/>
      <c r="BZ55" s="263"/>
      <c r="CA55" s="263"/>
      <c r="CB55" s="263"/>
      <c r="CC55" s="263"/>
      <c r="CD55" s="263"/>
      <c r="CE55" s="263"/>
      <c r="CF55" s="263"/>
      <c r="CG55" s="263"/>
      <c r="CH55" s="263"/>
      <c r="CI55" s="263"/>
      <c r="CJ55" s="263"/>
      <c r="CK55" s="263"/>
      <c r="CL55" s="263"/>
      <c r="CM55" s="263"/>
      <c r="CN55" s="263"/>
      <c r="CO55" s="263"/>
      <c r="CP55" s="263"/>
      <c r="CQ55" s="263"/>
      <c r="CR55" s="263"/>
      <c r="CS55" s="263"/>
      <c r="CT55" s="263"/>
      <c r="CU55" s="263"/>
      <c r="CV55" s="263"/>
      <c r="CW55" s="263"/>
      <c r="CX55" s="263"/>
      <c r="CY55" s="263"/>
      <c r="CZ55" s="263"/>
      <c r="DA55" s="263"/>
      <c r="DB55" s="263"/>
      <c r="DC55" s="263"/>
      <c r="DD55" s="263"/>
      <c r="DE55" s="263"/>
      <c r="DF55" s="263"/>
      <c r="DG55" s="263"/>
      <c r="DH55" s="263"/>
      <c r="DI55" s="263"/>
      <c r="DJ55" s="263"/>
      <c r="DK55" s="263"/>
      <c r="DL55" s="263"/>
      <c r="DM55" s="263"/>
      <c r="DN55" s="263"/>
      <c r="DO55" s="263"/>
      <c r="DP55" s="263"/>
      <c r="DQ55" s="263"/>
      <c r="DR55" s="263"/>
      <c r="DS55" s="263"/>
      <c r="DT55" s="263"/>
      <c r="DU55" s="263"/>
      <c r="DV55" s="263"/>
      <c r="DW55" s="263"/>
      <c r="DX55" s="263"/>
      <c r="DY55" s="263"/>
      <c r="DZ55" s="263"/>
      <c r="EA55" s="263"/>
      <c r="EB55" s="263"/>
      <c r="EC55" s="263"/>
      <c r="ED55" s="263"/>
      <c r="EE55" s="263"/>
      <c r="EF55" s="263"/>
      <c r="EG55" s="263"/>
      <c r="EH55" s="263"/>
      <c r="EI55" s="263"/>
      <c r="EJ55" s="263"/>
      <c r="EK55" s="263"/>
      <c r="EL55" s="263"/>
      <c r="EM55" s="263"/>
      <c r="EN55" s="263"/>
      <c r="EO55" s="263"/>
      <c r="EP55" s="263"/>
      <c r="EQ55" s="263"/>
      <c r="ER55" s="263"/>
      <c r="ES55" s="263"/>
      <c r="ET55" s="263"/>
      <c r="EU55" s="263"/>
      <c r="EV55" s="263"/>
      <c r="EW55" s="263"/>
      <c r="EX55" s="263"/>
      <c r="EY55" s="263"/>
      <c r="EZ55" s="263"/>
      <c r="FA55" s="263"/>
      <c r="FB55" s="263"/>
      <c r="FC55" s="263"/>
      <c r="FD55" s="263"/>
      <c r="FE55" s="263"/>
      <c r="FF55" s="263"/>
      <c r="FG55" s="263"/>
      <c r="FH55" s="263"/>
      <c r="FI55" s="263"/>
      <c r="FJ55" s="263"/>
      <c r="FK55" s="263"/>
      <c r="FL55" s="263"/>
      <c r="FM55" s="263"/>
      <c r="FN55" s="263"/>
      <c r="FO55" s="263"/>
      <c r="FP55" s="263"/>
      <c r="FQ55" s="263"/>
      <c r="FR55" s="263"/>
      <c r="FS55" s="263"/>
      <c r="FT55" s="263"/>
      <c r="FU55" s="263"/>
      <c r="FV55" s="263"/>
      <c r="FW55" s="263"/>
      <c r="FX55" s="263"/>
      <c r="FY55" s="263"/>
      <c r="FZ55" s="263"/>
      <c r="GA55" s="263"/>
      <c r="GB55" s="263"/>
      <c r="GC55" s="263"/>
      <c r="GD55" s="263"/>
      <c r="GE55" s="263"/>
      <c r="GF55" s="263"/>
      <c r="GG55" s="263"/>
      <c r="GH55" s="263"/>
      <c r="GI55" s="263"/>
      <c r="GJ55" s="263"/>
      <c r="GK55" s="263"/>
      <c r="GL55" s="263"/>
      <c r="GM55" s="263"/>
    </row>
    <row r="56" spans="1:195" s="103" customFormat="1" ht="32.25" x14ac:dyDescent="0.2">
      <c r="A56" s="500"/>
      <c r="B56" s="501" t="s">
        <v>63</v>
      </c>
      <c r="C56" s="502"/>
      <c r="D56" s="503" t="s">
        <v>1004</v>
      </c>
      <c r="E56" s="503" t="s">
        <v>707</v>
      </c>
      <c r="F56" s="504" t="s">
        <v>916</v>
      </c>
      <c r="G56" s="505" t="s">
        <v>917</v>
      </c>
      <c r="H56" s="504">
        <v>1</v>
      </c>
      <c r="I56" s="506" t="s">
        <v>918</v>
      </c>
      <c r="J56" s="395">
        <v>1</v>
      </c>
      <c r="K56" s="398" t="s">
        <v>103</v>
      </c>
      <c r="L56" s="507">
        <v>2.8E-3</v>
      </c>
      <c r="M56" s="508">
        <v>2.9</v>
      </c>
      <c r="N56" s="508">
        <v>1.21</v>
      </c>
      <c r="O56" s="509">
        <v>0</v>
      </c>
      <c r="P56" s="316" t="s">
        <v>1051</v>
      </c>
      <c r="Q56" s="510"/>
      <c r="R56" s="505"/>
      <c r="S56" s="504" t="s">
        <v>848</v>
      </c>
      <c r="T56" s="511">
        <v>7.2999999999999995E-2</v>
      </c>
      <c r="U56" s="511">
        <v>8.1000000000000004E-6</v>
      </c>
      <c r="V56" s="511">
        <v>44</v>
      </c>
      <c r="W56" s="511">
        <v>3.2000000000000003E-4</v>
      </c>
      <c r="X56" s="512">
        <v>3400</v>
      </c>
      <c r="Y56" s="404" t="s">
        <v>104</v>
      </c>
      <c r="Z56" s="407" t="s">
        <v>1357</v>
      </c>
      <c r="AA56" s="406" t="s">
        <v>1357</v>
      </c>
      <c r="AB56" s="513" t="s">
        <v>1357</v>
      </c>
      <c r="AC56" s="514" t="s">
        <v>1357</v>
      </c>
      <c r="AD56" s="515">
        <v>2E-3</v>
      </c>
      <c r="AE56" s="505" t="s">
        <v>64</v>
      </c>
      <c r="AF56" s="516">
        <v>8.9999999999999993E-3</v>
      </c>
      <c r="AG56" s="505" t="s">
        <v>65</v>
      </c>
      <c r="AH56" s="517">
        <v>8.9999999999999993E-3</v>
      </c>
      <c r="AI56" s="505" t="s">
        <v>66</v>
      </c>
      <c r="AJ56" s="516">
        <v>2</v>
      </c>
      <c r="AK56" s="505" t="s">
        <v>67</v>
      </c>
      <c r="AL56" s="517">
        <v>5.9999999999999995E-4</v>
      </c>
      <c r="AM56" s="518" t="s">
        <v>68</v>
      </c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</row>
    <row r="57" spans="1:195" s="103" customFormat="1" ht="32.25" x14ac:dyDescent="0.2">
      <c r="A57" s="104"/>
      <c r="B57" s="287" t="s">
        <v>69</v>
      </c>
      <c r="C57" s="90"/>
      <c r="D57" s="91" t="s">
        <v>1004</v>
      </c>
      <c r="E57" s="91" t="s">
        <v>708</v>
      </c>
      <c r="F57" s="395">
        <v>0.1</v>
      </c>
      <c r="G57" s="316" t="s">
        <v>70</v>
      </c>
      <c r="H57" s="395">
        <v>1</v>
      </c>
      <c r="I57" s="396" t="s">
        <v>918</v>
      </c>
      <c r="J57" s="397">
        <v>0.9</v>
      </c>
      <c r="K57" s="398" t="s">
        <v>55</v>
      </c>
      <c r="L57" s="399"/>
      <c r="M57" s="400"/>
      <c r="N57" s="400"/>
      <c r="O57" s="400"/>
      <c r="P57" s="316"/>
      <c r="Q57" s="401"/>
      <c r="R57" s="316"/>
      <c r="S57" s="395" t="s">
        <v>921</v>
      </c>
      <c r="T57" s="402">
        <v>0.08</v>
      </c>
      <c r="U57" s="402">
        <v>7.9999999999999996E-6</v>
      </c>
      <c r="V57" s="402">
        <v>182</v>
      </c>
      <c r="W57" s="402">
        <v>8.4000000000000003E-4</v>
      </c>
      <c r="X57" s="403">
        <v>11000</v>
      </c>
      <c r="Y57" s="404" t="s">
        <v>71</v>
      </c>
      <c r="Z57" s="407" t="s">
        <v>1357</v>
      </c>
      <c r="AA57" s="406" t="s">
        <v>1357</v>
      </c>
      <c r="AB57" s="407">
        <v>0.1</v>
      </c>
      <c r="AC57" s="444" t="s">
        <v>72</v>
      </c>
      <c r="AD57" s="409" t="s">
        <v>1357</v>
      </c>
      <c r="AE57" s="406" t="s">
        <v>1357</v>
      </c>
      <c r="AF57" s="410">
        <v>0.01</v>
      </c>
      <c r="AG57" s="316" t="s">
        <v>73</v>
      </c>
      <c r="AH57" s="411" t="s">
        <v>1357</v>
      </c>
      <c r="AI57" s="316" t="s">
        <v>1357</v>
      </c>
      <c r="AJ57" s="410" t="s">
        <v>1357</v>
      </c>
      <c r="AK57" s="316" t="s">
        <v>1357</v>
      </c>
      <c r="AL57" s="411" t="s">
        <v>1357</v>
      </c>
      <c r="AM57" s="398" t="s">
        <v>1357</v>
      </c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</row>
    <row r="58" spans="1:195" s="103" customFormat="1" ht="32.25" x14ac:dyDescent="0.2">
      <c r="A58" s="104"/>
      <c r="B58" s="287" t="s">
        <v>74</v>
      </c>
      <c r="C58" s="90"/>
      <c r="D58" s="91" t="s">
        <v>1004</v>
      </c>
      <c r="E58" s="91" t="s">
        <v>709</v>
      </c>
      <c r="F58" s="395">
        <v>0.01</v>
      </c>
      <c r="G58" s="316" t="s">
        <v>26</v>
      </c>
      <c r="H58" s="395">
        <v>1</v>
      </c>
      <c r="I58" s="396" t="s">
        <v>918</v>
      </c>
      <c r="J58" s="397">
        <v>0.9</v>
      </c>
      <c r="K58" s="398" t="s">
        <v>918</v>
      </c>
      <c r="L58" s="399">
        <v>1.2E-2</v>
      </c>
      <c r="M58" s="400">
        <v>1.1000000000000001</v>
      </c>
      <c r="N58" s="400">
        <v>0.48</v>
      </c>
      <c r="O58" s="400">
        <v>1.4E-2</v>
      </c>
      <c r="P58" s="316" t="s">
        <v>28</v>
      </c>
      <c r="Q58" s="401"/>
      <c r="R58" s="316"/>
      <c r="S58" s="395" t="s">
        <v>848</v>
      </c>
      <c r="T58" s="402">
        <v>0.08</v>
      </c>
      <c r="U58" s="402">
        <v>1.1E-5</v>
      </c>
      <c r="V58" s="402">
        <v>58</v>
      </c>
      <c r="W58" s="402">
        <v>0.1</v>
      </c>
      <c r="X58" s="403">
        <v>280</v>
      </c>
      <c r="Y58" s="404" t="s">
        <v>29</v>
      </c>
      <c r="Z58" s="407" t="s">
        <v>1357</v>
      </c>
      <c r="AA58" s="406" t="s">
        <v>1357</v>
      </c>
      <c r="AB58" s="407">
        <v>0.9</v>
      </c>
      <c r="AC58" s="444" t="s">
        <v>75</v>
      </c>
      <c r="AD58" s="409">
        <v>2</v>
      </c>
      <c r="AE58" s="406" t="s">
        <v>76</v>
      </c>
      <c r="AF58" s="410">
        <v>0.2</v>
      </c>
      <c r="AG58" s="316" t="s">
        <v>77</v>
      </c>
      <c r="AH58" s="411">
        <v>0.2</v>
      </c>
      <c r="AI58" s="316" t="s">
        <v>78</v>
      </c>
      <c r="AJ58" s="410" t="s">
        <v>1357</v>
      </c>
      <c r="AK58" s="316" t="s">
        <v>1357</v>
      </c>
      <c r="AL58" s="411" t="s">
        <v>1357</v>
      </c>
      <c r="AM58" s="398" t="s">
        <v>1357</v>
      </c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C58" s="263"/>
      <c r="BD58" s="263"/>
      <c r="BE58" s="263"/>
      <c r="BF58" s="263"/>
      <c r="BG58" s="263"/>
      <c r="BH58" s="263"/>
      <c r="BI58" s="263"/>
      <c r="BJ58" s="263"/>
      <c r="BK58" s="263"/>
      <c r="BL58" s="263"/>
      <c r="BM58" s="263"/>
      <c r="BN58" s="263"/>
      <c r="BO58" s="263"/>
      <c r="BP58" s="263"/>
      <c r="BQ58" s="263"/>
      <c r="BR58" s="263"/>
      <c r="BS58" s="263"/>
      <c r="BT58" s="263"/>
      <c r="BU58" s="263"/>
      <c r="BV58" s="263"/>
      <c r="BW58" s="263"/>
      <c r="BX58" s="263"/>
      <c r="BY58" s="263"/>
      <c r="BZ58" s="263"/>
      <c r="CA58" s="263"/>
      <c r="CB58" s="263"/>
      <c r="CC58" s="263"/>
      <c r="CD58" s="263"/>
      <c r="CE58" s="263"/>
      <c r="CF58" s="263"/>
      <c r="CG58" s="263"/>
      <c r="CH58" s="263"/>
      <c r="CI58" s="263"/>
      <c r="CJ58" s="263"/>
      <c r="CK58" s="263"/>
      <c r="CL58" s="263"/>
      <c r="CM58" s="263"/>
      <c r="CN58" s="263"/>
      <c r="CO58" s="263"/>
      <c r="CP58" s="263"/>
      <c r="CQ58" s="263"/>
      <c r="CR58" s="263"/>
      <c r="CS58" s="263"/>
      <c r="CT58" s="263"/>
      <c r="CU58" s="263"/>
      <c r="CV58" s="263"/>
      <c r="CW58" s="263"/>
      <c r="CX58" s="263"/>
      <c r="CY58" s="263"/>
      <c r="CZ58" s="263"/>
      <c r="DA58" s="263"/>
      <c r="DB58" s="263"/>
      <c r="DC58" s="263"/>
      <c r="DD58" s="263"/>
      <c r="DE58" s="263"/>
      <c r="DF58" s="263"/>
      <c r="DG58" s="263"/>
      <c r="DH58" s="263"/>
      <c r="DI58" s="263"/>
      <c r="DJ58" s="263"/>
      <c r="DK58" s="263"/>
      <c r="DL58" s="263"/>
      <c r="DM58" s="263"/>
      <c r="DN58" s="263"/>
      <c r="DO58" s="263"/>
      <c r="DP58" s="263"/>
      <c r="DQ58" s="263"/>
      <c r="DR58" s="263"/>
      <c r="DS58" s="263"/>
      <c r="DT58" s="263"/>
      <c r="DU58" s="263"/>
      <c r="DV58" s="263"/>
      <c r="DW58" s="263"/>
      <c r="DX58" s="263"/>
      <c r="DY58" s="263"/>
      <c r="DZ58" s="263"/>
      <c r="EA58" s="263"/>
      <c r="EB58" s="263"/>
      <c r="EC58" s="263"/>
      <c r="ED58" s="263"/>
      <c r="EE58" s="263"/>
      <c r="EF58" s="263"/>
      <c r="EG58" s="263"/>
      <c r="EH58" s="263"/>
      <c r="EI58" s="263"/>
      <c r="EJ58" s="263"/>
      <c r="EK58" s="263"/>
      <c r="EL58" s="263"/>
      <c r="EM58" s="263"/>
      <c r="EN58" s="263"/>
      <c r="EO58" s="263"/>
      <c r="EP58" s="263"/>
      <c r="EQ58" s="263"/>
      <c r="ER58" s="263"/>
      <c r="ES58" s="263"/>
      <c r="ET58" s="263"/>
      <c r="EU58" s="263"/>
      <c r="EV58" s="263"/>
      <c r="EW58" s="263"/>
      <c r="EX58" s="263"/>
      <c r="EY58" s="263"/>
      <c r="EZ58" s="263"/>
      <c r="FA58" s="263"/>
      <c r="FB58" s="263"/>
      <c r="FC58" s="263"/>
      <c r="FD58" s="263"/>
      <c r="FE58" s="263"/>
      <c r="FF58" s="263"/>
      <c r="FG58" s="263"/>
      <c r="FH58" s="263"/>
      <c r="FI58" s="263"/>
      <c r="FJ58" s="263"/>
      <c r="FK58" s="263"/>
      <c r="FL58" s="263"/>
      <c r="FM58" s="263"/>
      <c r="FN58" s="263"/>
      <c r="FO58" s="263"/>
      <c r="FP58" s="263"/>
      <c r="FQ58" s="263"/>
      <c r="FR58" s="263"/>
      <c r="FS58" s="263"/>
      <c r="FT58" s="263"/>
      <c r="FU58" s="263"/>
      <c r="FV58" s="263"/>
      <c r="FW58" s="263"/>
      <c r="FX58" s="263"/>
      <c r="FY58" s="263"/>
      <c r="FZ58" s="263"/>
      <c r="GA58" s="263"/>
      <c r="GB58" s="263"/>
      <c r="GC58" s="263"/>
      <c r="GD58" s="263"/>
      <c r="GE58" s="263"/>
      <c r="GF58" s="263"/>
      <c r="GG58" s="263"/>
      <c r="GH58" s="263"/>
      <c r="GI58" s="263"/>
      <c r="GJ58" s="263"/>
      <c r="GK58" s="263"/>
      <c r="GL58" s="263"/>
      <c r="GM58" s="263"/>
    </row>
    <row r="59" spans="1:195" s="103" customFormat="1" ht="32.25" x14ac:dyDescent="0.2">
      <c r="B59" s="287" t="s">
        <v>224</v>
      </c>
      <c r="C59" s="287"/>
      <c r="D59" s="91" t="s">
        <v>1004</v>
      </c>
      <c r="E59" s="102" t="s">
        <v>710</v>
      </c>
      <c r="F59" s="395">
        <v>0.05</v>
      </c>
      <c r="G59" s="316" t="s">
        <v>26</v>
      </c>
      <c r="H59" s="395">
        <v>1</v>
      </c>
      <c r="I59" s="396" t="s">
        <v>918</v>
      </c>
      <c r="J59" s="397">
        <v>0.9</v>
      </c>
      <c r="K59" s="398" t="s">
        <v>55</v>
      </c>
      <c r="L59" s="399">
        <v>8.8999999999999999E-3</v>
      </c>
      <c r="M59" s="400">
        <v>0.84</v>
      </c>
      <c r="N59" s="400">
        <v>0.35</v>
      </c>
      <c r="O59" s="400">
        <v>6.1999999999999998E-3</v>
      </c>
      <c r="P59" s="316" t="s">
        <v>28</v>
      </c>
      <c r="Q59" s="401">
        <v>0.22800000000000001</v>
      </c>
      <c r="R59" s="316"/>
      <c r="S59" s="395" t="s">
        <v>848</v>
      </c>
      <c r="T59" s="402">
        <v>7.3999999999999996E-2</v>
      </c>
      <c r="U59" s="402">
        <v>1.1E-5</v>
      </c>
      <c r="V59" s="402">
        <v>53</v>
      </c>
      <c r="W59" s="402">
        <v>5.5999999999999999E-3</v>
      </c>
      <c r="X59" s="403">
        <v>5100</v>
      </c>
      <c r="Y59" s="404" t="s">
        <v>29</v>
      </c>
      <c r="Z59" s="407" t="s">
        <v>1357</v>
      </c>
      <c r="AA59" s="406" t="s">
        <v>1357</v>
      </c>
      <c r="AB59" s="407">
        <v>1</v>
      </c>
      <c r="AC59" s="444" t="s">
        <v>79</v>
      </c>
      <c r="AD59" s="409">
        <v>5</v>
      </c>
      <c r="AE59" s="316" t="s">
        <v>80</v>
      </c>
      <c r="AF59" s="410">
        <v>0.1</v>
      </c>
      <c r="AG59" s="316" t="s">
        <v>81</v>
      </c>
      <c r="AH59" s="411">
        <v>0.5</v>
      </c>
      <c r="AI59" s="316" t="s">
        <v>82</v>
      </c>
      <c r="AJ59" s="410">
        <v>5.7000000000000002E-3</v>
      </c>
      <c r="AK59" s="316" t="s">
        <v>83</v>
      </c>
      <c r="AL59" s="411">
        <v>1.5999999999999999E-6</v>
      </c>
      <c r="AM59" s="398" t="s">
        <v>84</v>
      </c>
      <c r="AN59" s="263"/>
      <c r="AO59" s="263"/>
      <c r="AP59" s="263"/>
      <c r="AQ59" s="263"/>
      <c r="AR59" s="263"/>
      <c r="AS59" s="263"/>
      <c r="AT59" s="263"/>
      <c r="AU59" s="263"/>
      <c r="AV59" s="263"/>
      <c r="AW59" s="263"/>
      <c r="AX59" s="263"/>
      <c r="AY59" s="263"/>
      <c r="AZ59" s="263"/>
      <c r="BA59" s="263"/>
      <c r="BB59" s="263"/>
      <c r="BC59" s="263"/>
      <c r="BD59" s="263"/>
      <c r="BE59" s="263"/>
      <c r="BF59" s="263"/>
      <c r="BG59" s="263"/>
      <c r="BH59" s="263"/>
      <c r="BI59" s="263"/>
      <c r="BJ59" s="263"/>
      <c r="BK59" s="263"/>
      <c r="BL59" s="263"/>
      <c r="BM59" s="263"/>
      <c r="BN59" s="263"/>
      <c r="BO59" s="263"/>
      <c r="BP59" s="263"/>
      <c r="BQ59" s="263"/>
      <c r="BR59" s="263"/>
      <c r="BS59" s="263"/>
      <c r="BT59" s="263"/>
      <c r="BU59" s="263"/>
      <c r="BV59" s="263"/>
      <c r="BW59" s="263"/>
      <c r="BX59" s="263"/>
      <c r="BY59" s="263"/>
      <c r="BZ59" s="263"/>
      <c r="CA59" s="263"/>
      <c r="CB59" s="263"/>
      <c r="CC59" s="263"/>
      <c r="CD59" s="263"/>
      <c r="CE59" s="263"/>
      <c r="CF59" s="263"/>
      <c r="CG59" s="263"/>
      <c r="CH59" s="263"/>
      <c r="CI59" s="263"/>
      <c r="CJ59" s="263"/>
      <c r="CK59" s="263"/>
      <c r="CL59" s="263"/>
      <c r="CM59" s="263"/>
      <c r="CN59" s="263"/>
      <c r="CO59" s="263"/>
      <c r="CP59" s="263"/>
      <c r="CQ59" s="263"/>
      <c r="CR59" s="263"/>
      <c r="CS59" s="263"/>
      <c r="CT59" s="263"/>
      <c r="CU59" s="263"/>
      <c r="CV59" s="263"/>
      <c r="CW59" s="263"/>
      <c r="CX59" s="263"/>
      <c r="CY59" s="263"/>
      <c r="CZ59" s="263"/>
      <c r="DA59" s="263"/>
      <c r="DB59" s="263"/>
      <c r="DC59" s="263"/>
      <c r="DD59" s="263"/>
      <c r="DE59" s="263"/>
      <c r="DF59" s="263"/>
      <c r="DG59" s="263"/>
      <c r="DH59" s="263"/>
      <c r="DI59" s="263"/>
      <c r="DJ59" s="263"/>
      <c r="DK59" s="263"/>
      <c r="DL59" s="263"/>
      <c r="DM59" s="263"/>
      <c r="DN59" s="263"/>
      <c r="DO59" s="263"/>
      <c r="DP59" s="263"/>
      <c r="DQ59" s="263"/>
      <c r="DR59" s="263"/>
      <c r="DS59" s="263"/>
      <c r="DT59" s="263"/>
      <c r="DU59" s="263"/>
      <c r="DV59" s="263"/>
      <c r="DW59" s="263"/>
      <c r="DX59" s="263"/>
      <c r="DY59" s="263"/>
      <c r="DZ59" s="263"/>
      <c r="EA59" s="263"/>
      <c r="EB59" s="263"/>
      <c r="EC59" s="263"/>
      <c r="ED59" s="263"/>
      <c r="EE59" s="263"/>
      <c r="EF59" s="263"/>
      <c r="EG59" s="263"/>
      <c r="EH59" s="263"/>
      <c r="EI59" s="263"/>
      <c r="EJ59" s="263"/>
      <c r="EK59" s="263"/>
      <c r="EL59" s="263"/>
      <c r="EM59" s="263"/>
      <c r="EN59" s="263"/>
      <c r="EO59" s="263"/>
      <c r="EP59" s="263"/>
      <c r="EQ59" s="263"/>
      <c r="ER59" s="263"/>
      <c r="ES59" s="263"/>
      <c r="ET59" s="263"/>
      <c r="EU59" s="263"/>
      <c r="EV59" s="263"/>
      <c r="EW59" s="263"/>
      <c r="EX59" s="263"/>
      <c r="EY59" s="263"/>
      <c r="EZ59" s="263"/>
      <c r="FA59" s="263"/>
      <c r="FB59" s="263"/>
      <c r="FC59" s="263"/>
      <c r="FD59" s="263"/>
      <c r="FE59" s="263"/>
      <c r="FF59" s="263"/>
      <c r="FG59" s="263"/>
      <c r="FH59" s="263"/>
      <c r="FI59" s="263"/>
      <c r="FJ59" s="263"/>
      <c r="FK59" s="263"/>
      <c r="FL59" s="263"/>
      <c r="FM59" s="263"/>
      <c r="FN59" s="263"/>
      <c r="FO59" s="263"/>
      <c r="FP59" s="263"/>
      <c r="FQ59" s="263"/>
      <c r="FR59" s="263"/>
      <c r="FS59" s="263"/>
      <c r="FT59" s="263"/>
      <c r="FU59" s="263"/>
      <c r="FV59" s="263"/>
      <c r="FW59" s="263"/>
      <c r="FX59" s="263"/>
      <c r="FY59" s="263"/>
      <c r="FZ59" s="263"/>
      <c r="GA59" s="263"/>
      <c r="GB59" s="263"/>
      <c r="GC59" s="263"/>
      <c r="GD59" s="263"/>
      <c r="GE59" s="263"/>
      <c r="GF59" s="263"/>
      <c r="GG59" s="263"/>
      <c r="GH59" s="263"/>
      <c r="GI59" s="263"/>
      <c r="GJ59" s="263"/>
      <c r="GK59" s="263"/>
      <c r="GL59" s="263"/>
      <c r="GM59" s="263"/>
    </row>
    <row r="60" spans="1:195" s="103" customFormat="1" ht="21.75" x14ac:dyDescent="0.2">
      <c r="B60" s="287" t="s">
        <v>226</v>
      </c>
      <c r="C60" s="287"/>
      <c r="D60" s="91" t="s">
        <v>1004</v>
      </c>
      <c r="E60" s="102" t="s">
        <v>711</v>
      </c>
      <c r="F60" s="395">
        <v>0.05</v>
      </c>
      <c r="G60" s="316" t="s">
        <v>26</v>
      </c>
      <c r="H60" s="395">
        <v>1</v>
      </c>
      <c r="I60" s="396" t="s">
        <v>918</v>
      </c>
      <c r="J60" s="397">
        <v>0.9</v>
      </c>
      <c r="K60" s="398" t="s">
        <v>85</v>
      </c>
      <c r="L60" s="399">
        <v>5.3E-3</v>
      </c>
      <c r="M60" s="400">
        <v>0.84</v>
      </c>
      <c r="N60" s="400">
        <v>0.35</v>
      </c>
      <c r="O60" s="400">
        <v>3.0000000000000001E-3</v>
      </c>
      <c r="P60" s="316" t="s">
        <v>28</v>
      </c>
      <c r="Q60" s="401"/>
      <c r="R60" s="316"/>
      <c r="S60" s="395" t="s">
        <v>848</v>
      </c>
      <c r="T60" s="402">
        <v>0.1</v>
      </c>
      <c r="U60" s="402">
        <v>9.9000000000000001E-6</v>
      </c>
      <c r="V60" s="402">
        <v>38</v>
      </c>
      <c r="W60" s="402">
        <v>9.7999999999999997E-4</v>
      </c>
      <c r="X60" s="403">
        <v>8500</v>
      </c>
      <c r="Y60" s="404" t="s">
        <v>29</v>
      </c>
      <c r="Z60" s="407" t="s">
        <v>1357</v>
      </c>
      <c r="AA60" s="406" t="s">
        <v>1357</v>
      </c>
      <c r="AB60" s="407"/>
      <c r="AC60" s="444"/>
      <c r="AD60" s="409"/>
      <c r="AE60" s="406"/>
      <c r="AF60" s="410" t="s">
        <v>1357</v>
      </c>
      <c r="AG60" s="316" t="s">
        <v>1357</v>
      </c>
      <c r="AH60" s="411">
        <v>0.01</v>
      </c>
      <c r="AI60" s="316" t="s">
        <v>86</v>
      </c>
      <c r="AJ60" s="410">
        <v>9.0999999999999998E-2</v>
      </c>
      <c r="AK60" s="316" t="s">
        <v>87</v>
      </c>
      <c r="AL60" s="411">
        <v>2.5999999999999998E-5</v>
      </c>
      <c r="AM60" s="398" t="s">
        <v>88</v>
      </c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3"/>
      <c r="BB60" s="263"/>
      <c r="BC60" s="263"/>
      <c r="BD60" s="263"/>
      <c r="BE60" s="263"/>
      <c r="BF60" s="263"/>
      <c r="BG60" s="263"/>
      <c r="BH60" s="263"/>
      <c r="BI60" s="263"/>
      <c r="BJ60" s="263"/>
      <c r="BK60" s="263"/>
      <c r="BL60" s="263"/>
      <c r="BM60" s="263"/>
      <c r="BN60" s="263"/>
      <c r="BO60" s="263"/>
      <c r="BP60" s="263"/>
      <c r="BQ60" s="263"/>
      <c r="BR60" s="263"/>
      <c r="BS60" s="263"/>
      <c r="BT60" s="263"/>
      <c r="BU60" s="263"/>
      <c r="BV60" s="263"/>
      <c r="BW60" s="263"/>
      <c r="BX60" s="263"/>
      <c r="BY60" s="263"/>
      <c r="BZ60" s="263"/>
      <c r="CA60" s="263"/>
      <c r="CB60" s="263"/>
      <c r="CC60" s="263"/>
      <c r="CD60" s="263"/>
      <c r="CE60" s="263"/>
      <c r="CF60" s="263"/>
      <c r="CG60" s="263"/>
      <c r="CH60" s="263"/>
      <c r="CI60" s="263"/>
      <c r="CJ60" s="263"/>
      <c r="CK60" s="263"/>
      <c r="CL60" s="263"/>
      <c r="CM60" s="263"/>
      <c r="CN60" s="263"/>
      <c r="CO60" s="263"/>
      <c r="CP60" s="263"/>
      <c r="CQ60" s="263"/>
      <c r="CR60" s="263"/>
      <c r="CS60" s="263"/>
      <c r="CT60" s="263"/>
      <c r="CU60" s="263"/>
      <c r="CV60" s="263"/>
      <c r="CW60" s="263"/>
      <c r="CX60" s="263"/>
      <c r="CY60" s="263"/>
      <c r="CZ60" s="263"/>
      <c r="DA60" s="263"/>
      <c r="DB60" s="263"/>
      <c r="DC60" s="263"/>
      <c r="DD60" s="263"/>
      <c r="DE60" s="263"/>
      <c r="DF60" s="263"/>
      <c r="DG60" s="263"/>
      <c r="DH60" s="263"/>
      <c r="DI60" s="263"/>
      <c r="DJ60" s="263"/>
      <c r="DK60" s="263"/>
      <c r="DL60" s="263"/>
      <c r="DM60" s="263"/>
      <c r="DN60" s="263"/>
      <c r="DO60" s="263"/>
      <c r="DP60" s="263"/>
      <c r="DQ60" s="263"/>
      <c r="DR60" s="263"/>
      <c r="DS60" s="263"/>
      <c r="DT60" s="263"/>
      <c r="DU60" s="263"/>
      <c r="DV60" s="263"/>
      <c r="DW60" s="263"/>
      <c r="DX60" s="263"/>
      <c r="DY60" s="263"/>
      <c r="DZ60" s="263"/>
      <c r="EA60" s="263"/>
      <c r="EB60" s="263"/>
      <c r="EC60" s="263"/>
      <c r="ED60" s="263"/>
      <c r="EE60" s="263"/>
      <c r="EF60" s="263"/>
      <c r="EG60" s="263"/>
      <c r="EH60" s="263"/>
      <c r="EI60" s="263"/>
      <c r="EJ60" s="263"/>
      <c r="EK60" s="263"/>
      <c r="EL60" s="263"/>
      <c r="EM60" s="263"/>
      <c r="EN60" s="263"/>
      <c r="EO60" s="263"/>
      <c r="EP60" s="263"/>
      <c r="EQ60" s="263"/>
      <c r="ER60" s="263"/>
      <c r="ES60" s="263"/>
      <c r="ET60" s="263"/>
      <c r="EU60" s="263"/>
      <c r="EV60" s="263"/>
      <c r="EW60" s="263"/>
      <c r="EX60" s="263"/>
      <c r="EY60" s="263"/>
      <c r="EZ60" s="263"/>
      <c r="FA60" s="263"/>
      <c r="FB60" s="263"/>
      <c r="FC60" s="263"/>
      <c r="FD60" s="263"/>
      <c r="FE60" s="263"/>
      <c r="FF60" s="263"/>
      <c r="FG60" s="263"/>
      <c r="FH60" s="263"/>
      <c r="FI60" s="263"/>
      <c r="FJ60" s="263"/>
      <c r="FK60" s="263"/>
      <c r="FL60" s="263"/>
      <c r="FM60" s="263"/>
      <c r="FN60" s="263"/>
      <c r="FO60" s="263"/>
      <c r="FP60" s="263"/>
      <c r="FQ60" s="263"/>
      <c r="FR60" s="263"/>
      <c r="FS60" s="263"/>
      <c r="FT60" s="263"/>
      <c r="FU60" s="263"/>
      <c r="FV60" s="263"/>
      <c r="FW60" s="263"/>
      <c r="FX60" s="263"/>
      <c r="FY60" s="263"/>
      <c r="FZ60" s="263"/>
      <c r="GA60" s="263"/>
      <c r="GB60" s="263"/>
      <c r="GC60" s="263"/>
      <c r="GD60" s="263"/>
      <c r="GE60" s="263"/>
      <c r="GF60" s="263"/>
      <c r="GG60" s="263"/>
      <c r="GH60" s="263"/>
      <c r="GI60" s="263"/>
      <c r="GJ60" s="263"/>
      <c r="GK60" s="263"/>
      <c r="GL60" s="263"/>
      <c r="GM60" s="263"/>
    </row>
    <row r="61" spans="1:195" s="103" customFormat="1" ht="32.25" x14ac:dyDescent="0.2">
      <c r="B61" s="287" t="s">
        <v>228</v>
      </c>
      <c r="C61" s="287"/>
      <c r="D61" s="91" t="s">
        <v>1004</v>
      </c>
      <c r="E61" s="102" t="s">
        <v>712</v>
      </c>
      <c r="F61" s="395" t="s">
        <v>916</v>
      </c>
      <c r="G61" s="316" t="s">
        <v>917</v>
      </c>
      <c r="H61" s="395">
        <v>1</v>
      </c>
      <c r="I61" s="396" t="s">
        <v>918</v>
      </c>
      <c r="J61" s="395">
        <v>1</v>
      </c>
      <c r="K61" s="398" t="s">
        <v>103</v>
      </c>
      <c r="L61" s="399">
        <v>1.2E-2</v>
      </c>
      <c r="M61" s="400">
        <v>0.89</v>
      </c>
      <c r="N61" s="400">
        <v>0.37</v>
      </c>
      <c r="O61" s="499">
        <v>0</v>
      </c>
      <c r="P61" s="316" t="s">
        <v>1051</v>
      </c>
      <c r="Q61" s="401">
        <v>0.22800000000000001</v>
      </c>
      <c r="R61" s="316"/>
      <c r="S61" s="395" t="s">
        <v>848</v>
      </c>
      <c r="T61" s="402">
        <v>0.09</v>
      </c>
      <c r="U61" s="402">
        <v>1.0000000000000001E-5</v>
      </c>
      <c r="V61" s="402">
        <v>59</v>
      </c>
      <c r="W61" s="402">
        <v>2.5999999999999999E-2</v>
      </c>
      <c r="X61" s="403">
        <v>2300</v>
      </c>
      <c r="Y61" s="404" t="s">
        <v>104</v>
      </c>
      <c r="Z61" s="405" t="s">
        <v>1357</v>
      </c>
      <c r="AA61" s="406" t="s">
        <v>1357</v>
      </c>
      <c r="AB61" s="407">
        <v>8.9999999999999993E-3</v>
      </c>
      <c r="AC61" s="444" t="s">
        <v>89</v>
      </c>
      <c r="AD61" s="409" t="s">
        <v>1357</v>
      </c>
      <c r="AE61" s="406" t="s">
        <v>1357</v>
      </c>
      <c r="AF61" s="410">
        <v>0.05</v>
      </c>
      <c r="AG61" s="316" t="s">
        <v>90</v>
      </c>
      <c r="AH61" s="411">
        <v>0.2</v>
      </c>
      <c r="AI61" s="316" t="s">
        <v>91</v>
      </c>
      <c r="AJ61" s="410" t="s">
        <v>1357</v>
      </c>
      <c r="AK61" s="316" t="s">
        <v>92</v>
      </c>
      <c r="AL61" s="411" t="s">
        <v>1357</v>
      </c>
      <c r="AM61" s="398" t="s">
        <v>92</v>
      </c>
      <c r="AN61" s="263"/>
      <c r="AO61" s="263"/>
      <c r="AP61" s="263"/>
      <c r="AQ61" s="263"/>
      <c r="AR61" s="263"/>
      <c r="AS61" s="263"/>
      <c r="AT61" s="263"/>
      <c r="AU61" s="263"/>
      <c r="AV61" s="263"/>
      <c r="AW61" s="263"/>
      <c r="AX61" s="263"/>
      <c r="AY61" s="263"/>
      <c r="AZ61" s="263"/>
      <c r="BA61" s="263"/>
      <c r="BB61" s="263"/>
      <c r="BC61" s="263"/>
      <c r="BD61" s="263"/>
      <c r="BE61" s="263"/>
      <c r="BF61" s="263"/>
      <c r="BG61" s="263"/>
      <c r="BH61" s="263"/>
      <c r="BI61" s="263"/>
      <c r="BJ61" s="263"/>
      <c r="BK61" s="263"/>
      <c r="BL61" s="263"/>
      <c r="BM61" s="263"/>
      <c r="BN61" s="263"/>
      <c r="BO61" s="263"/>
      <c r="BP61" s="263"/>
      <c r="BQ61" s="263"/>
      <c r="BR61" s="263"/>
      <c r="BS61" s="263"/>
      <c r="BT61" s="263"/>
      <c r="BU61" s="263"/>
      <c r="BV61" s="263"/>
      <c r="BW61" s="263"/>
      <c r="BX61" s="263"/>
      <c r="BY61" s="263"/>
      <c r="BZ61" s="263"/>
      <c r="CA61" s="263"/>
      <c r="CB61" s="263"/>
      <c r="CC61" s="263"/>
      <c r="CD61" s="263"/>
      <c r="CE61" s="263"/>
      <c r="CF61" s="263"/>
      <c r="CG61" s="263"/>
      <c r="CH61" s="263"/>
      <c r="CI61" s="263"/>
      <c r="CJ61" s="263"/>
      <c r="CK61" s="263"/>
      <c r="CL61" s="263"/>
      <c r="CM61" s="263"/>
      <c r="CN61" s="263"/>
      <c r="CO61" s="263"/>
      <c r="CP61" s="263"/>
      <c r="CQ61" s="263"/>
      <c r="CR61" s="263"/>
      <c r="CS61" s="263"/>
      <c r="CT61" s="263"/>
      <c r="CU61" s="263"/>
      <c r="CV61" s="263"/>
      <c r="CW61" s="263"/>
      <c r="CX61" s="263"/>
      <c r="CY61" s="263"/>
      <c r="CZ61" s="263"/>
      <c r="DA61" s="263"/>
      <c r="DB61" s="263"/>
      <c r="DC61" s="263"/>
      <c r="DD61" s="263"/>
      <c r="DE61" s="263"/>
      <c r="DF61" s="263"/>
      <c r="DG61" s="263"/>
      <c r="DH61" s="263"/>
      <c r="DI61" s="263"/>
      <c r="DJ61" s="263"/>
      <c r="DK61" s="263"/>
      <c r="DL61" s="263"/>
      <c r="DM61" s="263"/>
      <c r="DN61" s="263"/>
      <c r="DO61" s="263"/>
      <c r="DP61" s="263"/>
      <c r="DQ61" s="263"/>
      <c r="DR61" s="263"/>
      <c r="DS61" s="263"/>
      <c r="DT61" s="263"/>
      <c r="DU61" s="263"/>
      <c r="DV61" s="263"/>
      <c r="DW61" s="263"/>
      <c r="DX61" s="263"/>
      <c r="DY61" s="263"/>
      <c r="DZ61" s="263"/>
      <c r="EA61" s="263"/>
      <c r="EB61" s="263"/>
      <c r="EC61" s="263"/>
      <c r="ED61" s="263"/>
      <c r="EE61" s="263"/>
      <c r="EF61" s="263"/>
      <c r="EG61" s="263"/>
      <c r="EH61" s="263"/>
      <c r="EI61" s="263"/>
      <c r="EJ61" s="263"/>
      <c r="EK61" s="263"/>
      <c r="EL61" s="263"/>
      <c r="EM61" s="263"/>
      <c r="EN61" s="263"/>
      <c r="EO61" s="263"/>
      <c r="EP61" s="263"/>
      <c r="EQ61" s="263"/>
      <c r="ER61" s="263"/>
      <c r="ES61" s="263"/>
      <c r="ET61" s="263"/>
      <c r="EU61" s="263"/>
      <c r="EV61" s="263"/>
      <c r="EW61" s="263"/>
      <c r="EX61" s="263"/>
      <c r="EY61" s="263"/>
      <c r="EZ61" s="263"/>
      <c r="FA61" s="263"/>
      <c r="FB61" s="263"/>
      <c r="FC61" s="263"/>
      <c r="FD61" s="263"/>
      <c r="FE61" s="263"/>
      <c r="FF61" s="263"/>
      <c r="FG61" s="263"/>
      <c r="FH61" s="263"/>
      <c r="FI61" s="263"/>
      <c r="FJ61" s="263"/>
      <c r="FK61" s="263"/>
      <c r="FL61" s="263"/>
      <c r="FM61" s="263"/>
      <c r="FN61" s="263"/>
      <c r="FO61" s="263"/>
      <c r="FP61" s="263"/>
      <c r="FQ61" s="263"/>
      <c r="FR61" s="263"/>
      <c r="FS61" s="263"/>
      <c r="FT61" s="263"/>
      <c r="FU61" s="263"/>
      <c r="FV61" s="263"/>
      <c r="FW61" s="263"/>
      <c r="FX61" s="263"/>
      <c r="FY61" s="263"/>
      <c r="FZ61" s="263"/>
      <c r="GA61" s="263"/>
      <c r="GB61" s="263"/>
      <c r="GC61" s="263"/>
      <c r="GD61" s="263"/>
      <c r="GE61" s="263"/>
      <c r="GF61" s="263"/>
      <c r="GG61" s="263"/>
      <c r="GH61" s="263"/>
      <c r="GI61" s="263"/>
      <c r="GJ61" s="263"/>
      <c r="GK61" s="263"/>
      <c r="GL61" s="263"/>
      <c r="GM61" s="263"/>
    </row>
    <row r="62" spans="1:195" s="103" customFormat="1" ht="32.25" x14ac:dyDescent="0.2">
      <c r="B62" s="287" t="s">
        <v>230</v>
      </c>
      <c r="C62" s="287"/>
      <c r="D62" s="91" t="s">
        <v>1004</v>
      </c>
      <c r="E62" s="102" t="s">
        <v>713</v>
      </c>
      <c r="F62" s="395">
        <v>0.05</v>
      </c>
      <c r="G62" s="316" t="s">
        <v>26</v>
      </c>
      <c r="H62" s="395">
        <v>1</v>
      </c>
      <c r="I62" s="396" t="s">
        <v>918</v>
      </c>
      <c r="J62" s="397">
        <v>0.9</v>
      </c>
      <c r="K62" s="398" t="s">
        <v>55</v>
      </c>
      <c r="L62" s="399"/>
      <c r="M62" s="400"/>
      <c r="N62" s="400"/>
      <c r="O62" s="400"/>
      <c r="P62" s="316"/>
      <c r="Q62" s="401"/>
      <c r="R62" s="316"/>
      <c r="S62" s="395" t="s">
        <v>848</v>
      </c>
      <c r="T62" s="402">
        <v>7.3999999999999996E-2</v>
      </c>
      <c r="U62" s="402">
        <v>1.1E-5</v>
      </c>
      <c r="V62" s="402">
        <v>36</v>
      </c>
      <c r="W62" s="402">
        <v>4.1000000000000003E-3</v>
      </c>
      <c r="X62" s="403">
        <v>3500</v>
      </c>
      <c r="Y62" s="404" t="s">
        <v>29</v>
      </c>
      <c r="Z62" s="405" t="s">
        <v>1357</v>
      </c>
      <c r="AA62" s="406" t="s">
        <v>1357</v>
      </c>
      <c r="AB62" s="407">
        <v>0.1</v>
      </c>
      <c r="AC62" s="444" t="s">
        <v>105</v>
      </c>
      <c r="AD62" s="409">
        <v>0.35</v>
      </c>
      <c r="AE62" s="406" t="s">
        <v>106</v>
      </c>
      <c r="AF62" s="410">
        <v>0.01</v>
      </c>
      <c r="AG62" s="408" t="s">
        <v>107</v>
      </c>
      <c r="AH62" s="463">
        <v>3.5000000000000003E-2</v>
      </c>
      <c r="AI62" s="316" t="s">
        <v>33</v>
      </c>
      <c r="AJ62" s="410" t="s">
        <v>1357</v>
      </c>
      <c r="AK62" s="316" t="s">
        <v>1357</v>
      </c>
      <c r="AL62" s="411" t="s">
        <v>1357</v>
      </c>
      <c r="AM62" s="398" t="s">
        <v>1357</v>
      </c>
      <c r="AN62" s="263"/>
      <c r="AO62" s="263"/>
      <c r="AP62" s="263"/>
      <c r="AQ62" s="263"/>
      <c r="AR62" s="263"/>
      <c r="AS62" s="263"/>
      <c r="AT62" s="263"/>
      <c r="AU62" s="263"/>
      <c r="AV62" s="263"/>
      <c r="AW62" s="263"/>
      <c r="AX62" s="263"/>
      <c r="AY62" s="263"/>
      <c r="AZ62" s="263"/>
      <c r="BA62" s="263"/>
      <c r="BB62" s="263"/>
      <c r="BC62" s="263"/>
      <c r="BD62" s="263"/>
      <c r="BE62" s="263"/>
      <c r="BF62" s="263"/>
      <c r="BG62" s="263"/>
      <c r="BH62" s="263"/>
      <c r="BI62" s="263"/>
      <c r="BJ62" s="263"/>
      <c r="BK62" s="263"/>
      <c r="BL62" s="263"/>
      <c r="BM62" s="263"/>
      <c r="BN62" s="263"/>
      <c r="BO62" s="263"/>
      <c r="BP62" s="263"/>
      <c r="BQ62" s="263"/>
      <c r="BR62" s="263"/>
      <c r="BS62" s="263"/>
      <c r="BT62" s="263"/>
      <c r="BU62" s="263"/>
      <c r="BV62" s="263"/>
      <c r="BW62" s="263"/>
      <c r="BX62" s="263"/>
      <c r="BY62" s="263"/>
      <c r="BZ62" s="263"/>
      <c r="CA62" s="263"/>
      <c r="CB62" s="263"/>
      <c r="CC62" s="263"/>
      <c r="CD62" s="263"/>
      <c r="CE62" s="263"/>
      <c r="CF62" s="263"/>
      <c r="CG62" s="263"/>
      <c r="CH62" s="263"/>
      <c r="CI62" s="263"/>
      <c r="CJ62" s="263"/>
      <c r="CK62" s="263"/>
      <c r="CL62" s="263"/>
      <c r="CM62" s="263"/>
      <c r="CN62" s="263"/>
      <c r="CO62" s="263"/>
      <c r="CP62" s="263"/>
      <c r="CQ62" s="263"/>
      <c r="CR62" s="263"/>
      <c r="CS62" s="263"/>
      <c r="CT62" s="263"/>
      <c r="CU62" s="263"/>
      <c r="CV62" s="263"/>
      <c r="CW62" s="263"/>
      <c r="CX62" s="263"/>
      <c r="CY62" s="263"/>
      <c r="CZ62" s="263"/>
      <c r="DA62" s="263"/>
      <c r="DB62" s="263"/>
      <c r="DC62" s="263"/>
      <c r="DD62" s="263"/>
      <c r="DE62" s="263"/>
      <c r="DF62" s="263"/>
      <c r="DG62" s="263"/>
      <c r="DH62" s="263"/>
      <c r="DI62" s="263"/>
      <c r="DJ62" s="263"/>
      <c r="DK62" s="263"/>
      <c r="DL62" s="263"/>
      <c r="DM62" s="263"/>
      <c r="DN62" s="263"/>
      <c r="DO62" s="263"/>
      <c r="DP62" s="263"/>
      <c r="DQ62" s="263"/>
      <c r="DR62" s="263"/>
      <c r="DS62" s="263"/>
      <c r="DT62" s="263"/>
      <c r="DU62" s="263"/>
      <c r="DV62" s="263"/>
      <c r="DW62" s="263"/>
      <c r="DX62" s="263"/>
      <c r="DY62" s="263"/>
      <c r="DZ62" s="263"/>
      <c r="EA62" s="263"/>
      <c r="EB62" s="263"/>
      <c r="EC62" s="263"/>
      <c r="ED62" s="263"/>
      <c r="EE62" s="263"/>
      <c r="EF62" s="263"/>
      <c r="EG62" s="263"/>
      <c r="EH62" s="263"/>
      <c r="EI62" s="263"/>
      <c r="EJ62" s="263"/>
      <c r="EK62" s="263"/>
      <c r="EL62" s="263"/>
      <c r="EM62" s="263"/>
      <c r="EN62" s="263"/>
      <c r="EO62" s="263"/>
      <c r="EP62" s="263"/>
      <c r="EQ62" s="263"/>
      <c r="ER62" s="263"/>
      <c r="ES62" s="263"/>
      <c r="ET62" s="263"/>
      <c r="EU62" s="263"/>
      <c r="EV62" s="263"/>
      <c r="EW62" s="263"/>
      <c r="EX62" s="263"/>
      <c r="EY62" s="263"/>
      <c r="EZ62" s="263"/>
      <c r="FA62" s="263"/>
      <c r="FB62" s="263"/>
      <c r="FC62" s="263"/>
      <c r="FD62" s="263"/>
      <c r="FE62" s="263"/>
      <c r="FF62" s="263"/>
      <c r="FG62" s="263"/>
      <c r="FH62" s="263"/>
      <c r="FI62" s="263"/>
      <c r="FJ62" s="263"/>
      <c r="FK62" s="263"/>
      <c r="FL62" s="263"/>
      <c r="FM62" s="263"/>
      <c r="FN62" s="263"/>
      <c r="FO62" s="263"/>
      <c r="FP62" s="263"/>
      <c r="FQ62" s="263"/>
      <c r="FR62" s="263"/>
      <c r="FS62" s="263"/>
      <c r="FT62" s="263"/>
      <c r="FU62" s="263"/>
      <c r="FV62" s="263"/>
      <c r="FW62" s="263"/>
      <c r="FX62" s="263"/>
      <c r="FY62" s="263"/>
      <c r="FZ62" s="263"/>
      <c r="GA62" s="263"/>
      <c r="GB62" s="263"/>
      <c r="GC62" s="263"/>
      <c r="GD62" s="263"/>
      <c r="GE62" s="263"/>
      <c r="GF62" s="263"/>
      <c r="GG62" s="263"/>
      <c r="GH62" s="263"/>
      <c r="GI62" s="263"/>
      <c r="GJ62" s="263"/>
      <c r="GK62" s="263"/>
      <c r="GL62" s="263"/>
      <c r="GM62" s="263"/>
    </row>
    <row r="63" spans="1:195" s="103" customFormat="1" ht="32.25" x14ac:dyDescent="0.2">
      <c r="B63" s="287" t="s">
        <v>231</v>
      </c>
      <c r="C63" s="287"/>
      <c r="D63" s="91" t="s">
        <v>1004</v>
      </c>
      <c r="E63" s="102" t="s">
        <v>714</v>
      </c>
      <c r="F63" s="395">
        <v>0.05</v>
      </c>
      <c r="G63" s="316" t="s">
        <v>26</v>
      </c>
      <c r="H63" s="395">
        <v>1</v>
      </c>
      <c r="I63" s="396" t="s">
        <v>918</v>
      </c>
      <c r="J63" s="397">
        <v>0.9</v>
      </c>
      <c r="K63" s="398" t="s">
        <v>55</v>
      </c>
      <c r="L63" s="399">
        <v>0.01</v>
      </c>
      <c r="M63" s="400">
        <v>0.82</v>
      </c>
      <c r="N63" s="400">
        <v>0.34</v>
      </c>
      <c r="O63" s="400">
        <v>7.1999999999999998E-3</v>
      </c>
      <c r="P63" s="316" t="s">
        <v>28</v>
      </c>
      <c r="Q63" s="401">
        <v>0.22800000000000001</v>
      </c>
      <c r="R63" s="316"/>
      <c r="S63" s="395" t="s">
        <v>848</v>
      </c>
      <c r="T63" s="402">
        <v>7.0999999999999994E-2</v>
      </c>
      <c r="U63" s="402">
        <v>1.2E-5</v>
      </c>
      <c r="V63" s="402">
        <v>38</v>
      </c>
      <c r="W63" s="402">
        <v>9.4000000000000004E-3</v>
      </c>
      <c r="X63" s="403">
        <v>6300</v>
      </c>
      <c r="Y63" s="404" t="s">
        <v>29</v>
      </c>
      <c r="Z63" s="405" t="s">
        <v>1357</v>
      </c>
      <c r="AA63" s="406" t="s">
        <v>1357</v>
      </c>
      <c r="AB63" s="407">
        <v>0.2</v>
      </c>
      <c r="AC63" s="444" t="s">
        <v>108</v>
      </c>
      <c r="AD63" s="409">
        <v>0.7</v>
      </c>
      <c r="AE63" s="406" t="s">
        <v>106</v>
      </c>
      <c r="AF63" s="410">
        <v>0.02</v>
      </c>
      <c r="AG63" s="408" t="s">
        <v>109</v>
      </c>
      <c r="AH63" s="409">
        <v>7.0000000000000007E-2</v>
      </c>
      <c r="AI63" s="316" t="s">
        <v>33</v>
      </c>
      <c r="AJ63" s="410" t="s">
        <v>1357</v>
      </c>
      <c r="AK63" s="316" t="s">
        <v>1357</v>
      </c>
      <c r="AL63" s="411" t="s">
        <v>1357</v>
      </c>
      <c r="AM63" s="398" t="s">
        <v>1357</v>
      </c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3"/>
      <c r="BB63" s="263"/>
      <c r="BC63" s="263"/>
      <c r="BD63" s="263"/>
      <c r="BE63" s="263"/>
      <c r="BF63" s="263"/>
      <c r="BG63" s="263"/>
      <c r="BH63" s="263"/>
      <c r="BI63" s="263"/>
      <c r="BJ63" s="263"/>
      <c r="BK63" s="263"/>
      <c r="BL63" s="263"/>
      <c r="BM63" s="263"/>
      <c r="BN63" s="263"/>
      <c r="BO63" s="263"/>
      <c r="BP63" s="263"/>
      <c r="BQ63" s="263"/>
      <c r="BR63" s="263"/>
      <c r="BS63" s="263"/>
      <c r="BT63" s="263"/>
      <c r="BU63" s="263"/>
      <c r="BV63" s="263"/>
      <c r="BW63" s="263"/>
      <c r="BX63" s="263"/>
      <c r="BY63" s="263"/>
      <c r="BZ63" s="263"/>
      <c r="CA63" s="263"/>
      <c r="CB63" s="263"/>
      <c r="CC63" s="263"/>
      <c r="CD63" s="263"/>
      <c r="CE63" s="263"/>
      <c r="CF63" s="263"/>
      <c r="CG63" s="263"/>
      <c r="CH63" s="263"/>
      <c r="CI63" s="263"/>
      <c r="CJ63" s="263"/>
      <c r="CK63" s="263"/>
      <c r="CL63" s="263"/>
      <c r="CM63" s="263"/>
      <c r="CN63" s="263"/>
      <c r="CO63" s="263"/>
      <c r="CP63" s="263"/>
      <c r="CQ63" s="263"/>
      <c r="CR63" s="263"/>
      <c r="CS63" s="263"/>
      <c r="CT63" s="263"/>
      <c r="CU63" s="263"/>
      <c r="CV63" s="263"/>
      <c r="CW63" s="263"/>
      <c r="CX63" s="263"/>
      <c r="CY63" s="263"/>
      <c r="CZ63" s="263"/>
      <c r="DA63" s="263"/>
      <c r="DB63" s="263"/>
      <c r="DC63" s="263"/>
      <c r="DD63" s="263"/>
      <c r="DE63" s="263"/>
      <c r="DF63" s="263"/>
      <c r="DG63" s="263"/>
      <c r="DH63" s="263"/>
      <c r="DI63" s="263"/>
      <c r="DJ63" s="263"/>
      <c r="DK63" s="263"/>
      <c r="DL63" s="263"/>
      <c r="DM63" s="263"/>
      <c r="DN63" s="263"/>
      <c r="DO63" s="263"/>
      <c r="DP63" s="263"/>
      <c r="DQ63" s="263"/>
      <c r="DR63" s="263"/>
      <c r="DS63" s="263"/>
      <c r="DT63" s="263"/>
      <c r="DU63" s="263"/>
      <c r="DV63" s="263"/>
      <c r="DW63" s="263"/>
      <c r="DX63" s="263"/>
      <c r="DY63" s="263"/>
      <c r="DZ63" s="263"/>
      <c r="EA63" s="263"/>
      <c r="EB63" s="263"/>
      <c r="EC63" s="263"/>
      <c r="ED63" s="263"/>
      <c r="EE63" s="263"/>
      <c r="EF63" s="263"/>
      <c r="EG63" s="263"/>
      <c r="EH63" s="263"/>
      <c r="EI63" s="263"/>
      <c r="EJ63" s="263"/>
      <c r="EK63" s="263"/>
      <c r="EL63" s="263"/>
      <c r="EM63" s="263"/>
      <c r="EN63" s="263"/>
      <c r="EO63" s="263"/>
      <c r="EP63" s="263"/>
      <c r="EQ63" s="263"/>
      <c r="ER63" s="263"/>
      <c r="ES63" s="263"/>
      <c r="ET63" s="263"/>
      <c r="EU63" s="263"/>
      <c r="EV63" s="263"/>
      <c r="EW63" s="263"/>
      <c r="EX63" s="263"/>
      <c r="EY63" s="263"/>
      <c r="EZ63" s="263"/>
      <c r="FA63" s="263"/>
      <c r="FB63" s="263"/>
      <c r="FC63" s="263"/>
      <c r="FD63" s="263"/>
      <c r="FE63" s="263"/>
      <c r="FF63" s="263"/>
      <c r="FG63" s="263"/>
      <c r="FH63" s="263"/>
      <c r="FI63" s="263"/>
      <c r="FJ63" s="263"/>
      <c r="FK63" s="263"/>
      <c r="FL63" s="263"/>
      <c r="FM63" s="263"/>
      <c r="FN63" s="263"/>
      <c r="FO63" s="263"/>
      <c r="FP63" s="263"/>
      <c r="FQ63" s="263"/>
      <c r="FR63" s="263"/>
      <c r="FS63" s="263"/>
      <c r="FT63" s="263"/>
      <c r="FU63" s="263"/>
      <c r="FV63" s="263"/>
      <c r="FW63" s="263"/>
      <c r="FX63" s="263"/>
      <c r="FY63" s="263"/>
      <c r="FZ63" s="263"/>
      <c r="GA63" s="263"/>
      <c r="GB63" s="263"/>
      <c r="GC63" s="263"/>
      <c r="GD63" s="263"/>
      <c r="GE63" s="263"/>
      <c r="GF63" s="263"/>
      <c r="GG63" s="263"/>
      <c r="GH63" s="263"/>
      <c r="GI63" s="263"/>
      <c r="GJ63" s="263"/>
      <c r="GK63" s="263"/>
      <c r="GL63" s="263"/>
      <c r="GM63" s="263"/>
    </row>
    <row r="64" spans="1:195" s="103" customFormat="1" ht="32.25" x14ac:dyDescent="0.2">
      <c r="B64" s="287" t="s">
        <v>233</v>
      </c>
      <c r="C64" s="287"/>
      <c r="D64" s="91" t="s">
        <v>1004</v>
      </c>
      <c r="E64" s="102" t="s">
        <v>715</v>
      </c>
      <c r="F64" s="395">
        <v>0.05</v>
      </c>
      <c r="G64" s="316" t="s">
        <v>26</v>
      </c>
      <c r="H64" s="395">
        <v>1</v>
      </c>
      <c r="I64" s="396" t="s">
        <v>918</v>
      </c>
      <c r="J64" s="397">
        <v>0.9</v>
      </c>
      <c r="K64" s="398" t="s">
        <v>55</v>
      </c>
      <c r="L64" s="399"/>
      <c r="M64" s="400"/>
      <c r="N64" s="400"/>
      <c r="O64" s="400"/>
      <c r="P64" s="316"/>
      <c r="Q64" s="401"/>
      <c r="R64" s="316"/>
      <c r="S64" s="395" t="s">
        <v>848</v>
      </c>
      <c r="T64" s="402">
        <v>7.3999999999999996E-2</v>
      </c>
      <c r="U64" s="402">
        <v>1.1E-5</v>
      </c>
      <c r="V64" s="402">
        <v>36</v>
      </c>
      <c r="W64" s="402">
        <v>4.1000000000000003E-3</v>
      </c>
      <c r="X64" s="403">
        <v>3500</v>
      </c>
      <c r="Y64" s="404" t="s">
        <v>110</v>
      </c>
      <c r="Z64" s="405" t="s">
        <v>1357</v>
      </c>
      <c r="AA64" s="406" t="s">
        <v>1357</v>
      </c>
      <c r="AB64" s="407">
        <v>8.9999999999999993E-3</v>
      </c>
      <c r="AC64" s="444" t="s">
        <v>111</v>
      </c>
      <c r="AD64" s="409">
        <v>0.35</v>
      </c>
      <c r="AE64" s="406" t="s">
        <v>112</v>
      </c>
      <c r="AF64" s="410">
        <v>8.9999999999999993E-3</v>
      </c>
      <c r="AG64" s="408" t="s">
        <v>113</v>
      </c>
      <c r="AH64" s="463">
        <v>3.5000000000000003E-2</v>
      </c>
      <c r="AI64" s="406" t="s">
        <v>114</v>
      </c>
      <c r="AJ64" s="410" t="s">
        <v>1357</v>
      </c>
      <c r="AK64" s="316" t="s">
        <v>1357</v>
      </c>
      <c r="AL64" s="411" t="s">
        <v>1357</v>
      </c>
      <c r="AM64" s="398" t="s">
        <v>1357</v>
      </c>
      <c r="AN64" s="263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/>
      <c r="AY64" s="263"/>
      <c r="AZ64" s="263"/>
      <c r="BA64" s="263"/>
      <c r="BB64" s="263"/>
      <c r="BC64" s="263"/>
      <c r="BD64" s="263"/>
      <c r="BE64" s="263"/>
      <c r="BF64" s="263"/>
      <c r="BG64" s="263"/>
      <c r="BH64" s="263"/>
      <c r="BI64" s="263"/>
      <c r="BJ64" s="263"/>
      <c r="BK64" s="263"/>
      <c r="BL64" s="263"/>
      <c r="BM64" s="263"/>
      <c r="BN64" s="263"/>
      <c r="BO64" s="263"/>
      <c r="BP64" s="263"/>
      <c r="BQ64" s="263"/>
      <c r="BR64" s="263"/>
      <c r="BS64" s="263"/>
      <c r="BT64" s="263"/>
      <c r="BU64" s="263"/>
      <c r="BV64" s="263"/>
      <c r="BW64" s="263"/>
      <c r="BX64" s="263"/>
      <c r="BY64" s="263"/>
      <c r="BZ64" s="263"/>
      <c r="CA64" s="263"/>
      <c r="CB64" s="263"/>
      <c r="CC64" s="263"/>
      <c r="CD64" s="263"/>
      <c r="CE64" s="263"/>
      <c r="CF64" s="263"/>
      <c r="CG64" s="263"/>
      <c r="CH64" s="263"/>
      <c r="CI64" s="263"/>
      <c r="CJ64" s="263"/>
      <c r="CK64" s="263"/>
      <c r="CL64" s="263"/>
      <c r="CM64" s="263"/>
      <c r="CN64" s="263"/>
      <c r="CO64" s="263"/>
      <c r="CP64" s="263"/>
      <c r="CQ64" s="263"/>
      <c r="CR64" s="263"/>
      <c r="CS64" s="263"/>
      <c r="CT64" s="263"/>
      <c r="CU64" s="263"/>
      <c r="CV64" s="263"/>
      <c r="CW64" s="263"/>
      <c r="CX64" s="263"/>
      <c r="CY64" s="263"/>
      <c r="CZ64" s="263"/>
      <c r="DA64" s="263"/>
      <c r="DB64" s="263"/>
      <c r="DC64" s="263"/>
      <c r="DD64" s="263"/>
      <c r="DE64" s="263"/>
      <c r="DF64" s="263"/>
      <c r="DG64" s="263"/>
      <c r="DH64" s="263"/>
      <c r="DI64" s="263"/>
      <c r="DJ64" s="263"/>
      <c r="DK64" s="263"/>
      <c r="DL64" s="263"/>
      <c r="DM64" s="263"/>
      <c r="DN64" s="263"/>
      <c r="DO64" s="263"/>
      <c r="DP64" s="263"/>
      <c r="DQ64" s="263"/>
      <c r="DR64" s="263"/>
      <c r="DS64" s="263"/>
      <c r="DT64" s="263"/>
      <c r="DU64" s="263"/>
      <c r="DV64" s="263"/>
      <c r="DW64" s="263"/>
      <c r="DX64" s="263"/>
      <c r="DY64" s="263"/>
      <c r="DZ64" s="263"/>
      <c r="EA64" s="263"/>
      <c r="EB64" s="263"/>
      <c r="EC64" s="263"/>
      <c r="ED64" s="263"/>
      <c r="EE64" s="263"/>
      <c r="EF64" s="263"/>
      <c r="EG64" s="263"/>
      <c r="EH64" s="263"/>
      <c r="EI64" s="263"/>
      <c r="EJ64" s="263"/>
      <c r="EK64" s="263"/>
      <c r="EL64" s="263"/>
      <c r="EM64" s="263"/>
      <c r="EN64" s="263"/>
      <c r="EO64" s="263"/>
      <c r="EP64" s="263"/>
      <c r="EQ64" s="263"/>
      <c r="ER64" s="263"/>
      <c r="ES64" s="263"/>
      <c r="ET64" s="263"/>
      <c r="EU64" s="263"/>
      <c r="EV64" s="263"/>
      <c r="EW64" s="263"/>
      <c r="EX64" s="263"/>
      <c r="EY64" s="263"/>
      <c r="EZ64" s="263"/>
      <c r="FA64" s="263"/>
      <c r="FB64" s="263"/>
      <c r="FC64" s="263"/>
      <c r="FD64" s="263"/>
      <c r="FE64" s="263"/>
      <c r="FF64" s="263"/>
      <c r="FG64" s="263"/>
      <c r="FH64" s="263"/>
      <c r="FI64" s="263"/>
      <c r="FJ64" s="263"/>
      <c r="FK64" s="263"/>
      <c r="FL64" s="263"/>
      <c r="FM64" s="263"/>
      <c r="FN64" s="263"/>
      <c r="FO64" s="263"/>
      <c r="FP64" s="263"/>
      <c r="FQ64" s="263"/>
      <c r="FR64" s="263"/>
      <c r="FS64" s="263"/>
      <c r="FT64" s="263"/>
      <c r="FU64" s="263"/>
      <c r="FV64" s="263"/>
      <c r="FW64" s="263"/>
      <c r="FX64" s="263"/>
      <c r="FY64" s="263"/>
      <c r="FZ64" s="263"/>
      <c r="GA64" s="263"/>
      <c r="GB64" s="263"/>
      <c r="GC64" s="263"/>
      <c r="GD64" s="263"/>
      <c r="GE64" s="263"/>
      <c r="GF64" s="263"/>
      <c r="GG64" s="263"/>
      <c r="GH64" s="263"/>
      <c r="GI64" s="263"/>
      <c r="GJ64" s="263"/>
      <c r="GK64" s="263"/>
      <c r="GL64" s="263"/>
      <c r="GM64" s="263"/>
    </row>
    <row r="65" spans="1:195" s="103" customFormat="1" ht="32.25" x14ac:dyDescent="0.2">
      <c r="B65" s="287" t="s">
        <v>115</v>
      </c>
      <c r="C65" s="90"/>
      <c r="D65" s="91" t="s">
        <v>1004</v>
      </c>
      <c r="E65" s="91" t="s">
        <v>716</v>
      </c>
      <c r="F65" s="395">
        <v>0.05</v>
      </c>
      <c r="G65" s="316" t="s">
        <v>26</v>
      </c>
      <c r="H65" s="395">
        <v>1</v>
      </c>
      <c r="I65" s="396" t="s">
        <v>918</v>
      </c>
      <c r="J65" s="397">
        <v>0.9</v>
      </c>
      <c r="K65" s="398" t="s">
        <v>55</v>
      </c>
      <c r="L65" s="399">
        <v>4.4999999999999997E-3</v>
      </c>
      <c r="M65" s="400">
        <v>0.69</v>
      </c>
      <c r="N65" s="400">
        <v>0.28999999999999998</v>
      </c>
      <c r="O65" s="400">
        <v>1.8E-3</v>
      </c>
      <c r="P65" s="316" t="s">
        <v>28</v>
      </c>
      <c r="Q65" s="401">
        <v>0.22800000000000001</v>
      </c>
      <c r="R65" s="316"/>
      <c r="S65" s="395" t="s">
        <v>848</v>
      </c>
      <c r="T65" s="402">
        <v>0.1</v>
      </c>
      <c r="U65" s="402">
        <v>1.17E-5</v>
      </c>
      <c r="V65" s="402">
        <v>10</v>
      </c>
      <c r="W65" s="402">
        <v>2.2000000000000001E-3</v>
      </c>
      <c r="X65" s="403">
        <v>13200</v>
      </c>
      <c r="Y65" s="404" t="s">
        <v>1195</v>
      </c>
      <c r="Z65" s="405" t="s">
        <v>1357</v>
      </c>
      <c r="AA65" s="406" t="s">
        <v>1357</v>
      </c>
      <c r="AB65" s="407">
        <v>0.06</v>
      </c>
      <c r="AC65" s="444" t="s">
        <v>116</v>
      </c>
      <c r="AD65" s="409"/>
      <c r="AE65" s="406"/>
      <c r="AF65" s="410">
        <v>0.06</v>
      </c>
      <c r="AG65" s="316" t="s">
        <v>117</v>
      </c>
      <c r="AH65" s="411">
        <v>3</v>
      </c>
      <c r="AI65" s="316" t="s">
        <v>118</v>
      </c>
      <c r="AJ65" s="410">
        <v>7.0000000000000001E-3</v>
      </c>
      <c r="AK65" s="316" t="s">
        <v>119</v>
      </c>
      <c r="AL65" s="411">
        <v>4.7E-7</v>
      </c>
      <c r="AM65" s="519" t="s">
        <v>120</v>
      </c>
      <c r="AN65" s="263"/>
      <c r="AO65" s="263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3"/>
      <c r="BB65" s="263"/>
      <c r="BC65" s="263"/>
      <c r="BD65" s="263"/>
      <c r="BE65" s="263"/>
      <c r="BF65" s="263"/>
      <c r="BG65" s="263"/>
      <c r="BH65" s="263"/>
      <c r="BI65" s="263"/>
      <c r="BJ65" s="263"/>
      <c r="BK65" s="263"/>
      <c r="BL65" s="263"/>
      <c r="BM65" s="263"/>
      <c r="BN65" s="263"/>
      <c r="BO65" s="263"/>
      <c r="BP65" s="263"/>
      <c r="BQ65" s="263"/>
      <c r="BR65" s="263"/>
      <c r="BS65" s="263"/>
      <c r="BT65" s="263"/>
      <c r="BU65" s="263"/>
      <c r="BV65" s="263"/>
      <c r="BW65" s="263"/>
      <c r="BX65" s="263"/>
      <c r="BY65" s="263"/>
      <c r="BZ65" s="263"/>
      <c r="CA65" s="263"/>
      <c r="CB65" s="263"/>
      <c r="CC65" s="263"/>
      <c r="CD65" s="263"/>
      <c r="CE65" s="263"/>
      <c r="CF65" s="263"/>
      <c r="CG65" s="263"/>
      <c r="CH65" s="263"/>
      <c r="CI65" s="263"/>
      <c r="CJ65" s="263"/>
      <c r="CK65" s="263"/>
      <c r="CL65" s="263"/>
      <c r="CM65" s="263"/>
      <c r="CN65" s="263"/>
      <c r="CO65" s="263"/>
      <c r="CP65" s="263"/>
      <c r="CQ65" s="263"/>
      <c r="CR65" s="263"/>
      <c r="CS65" s="263"/>
      <c r="CT65" s="263"/>
      <c r="CU65" s="263"/>
      <c r="CV65" s="263"/>
      <c r="CW65" s="263"/>
      <c r="CX65" s="263"/>
      <c r="CY65" s="263"/>
      <c r="CZ65" s="263"/>
      <c r="DA65" s="263"/>
      <c r="DB65" s="263"/>
      <c r="DC65" s="263"/>
      <c r="DD65" s="263"/>
      <c r="DE65" s="263"/>
      <c r="DF65" s="263"/>
      <c r="DG65" s="263"/>
      <c r="DH65" s="263"/>
      <c r="DI65" s="263"/>
      <c r="DJ65" s="263"/>
      <c r="DK65" s="263"/>
      <c r="DL65" s="263"/>
      <c r="DM65" s="263"/>
      <c r="DN65" s="263"/>
      <c r="DO65" s="263"/>
      <c r="DP65" s="263"/>
      <c r="DQ65" s="263"/>
      <c r="DR65" s="263"/>
      <c r="DS65" s="263"/>
      <c r="DT65" s="263"/>
      <c r="DU65" s="263"/>
      <c r="DV65" s="263"/>
      <c r="DW65" s="263"/>
      <c r="DX65" s="263"/>
      <c r="DY65" s="263"/>
      <c r="DZ65" s="263"/>
      <c r="EA65" s="263"/>
      <c r="EB65" s="263"/>
      <c r="EC65" s="263"/>
      <c r="ED65" s="263"/>
      <c r="EE65" s="263"/>
      <c r="EF65" s="263"/>
      <c r="EG65" s="263"/>
      <c r="EH65" s="263"/>
      <c r="EI65" s="263"/>
      <c r="EJ65" s="263"/>
      <c r="EK65" s="263"/>
      <c r="EL65" s="263"/>
      <c r="EM65" s="263"/>
      <c r="EN65" s="263"/>
      <c r="EO65" s="263"/>
      <c r="EP65" s="263"/>
      <c r="EQ65" s="263"/>
      <c r="ER65" s="263"/>
      <c r="ES65" s="263"/>
      <c r="ET65" s="263"/>
      <c r="EU65" s="263"/>
      <c r="EV65" s="263"/>
      <c r="EW65" s="263"/>
      <c r="EX65" s="263"/>
      <c r="EY65" s="263"/>
      <c r="EZ65" s="263"/>
      <c r="FA65" s="263"/>
      <c r="FB65" s="263"/>
      <c r="FC65" s="263"/>
      <c r="FD65" s="263"/>
      <c r="FE65" s="263"/>
      <c r="FF65" s="263"/>
      <c r="FG65" s="263"/>
      <c r="FH65" s="263"/>
      <c r="FI65" s="263"/>
      <c r="FJ65" s="263"/>
      <c r="FK65" s="263"/>
      <c r="FL65" s="263"/>
      <c r="FM65" s="263"/>
      <c r="FN65" s="263"/>
      <c r="FO65" s="263"/>
      <c r="FP65" s="263"/>
      <c r="FQ65" s="263"/>
      <c r="FR65" s="263"/>
      <c r="FS65" s="263"/>
      <c r="FT65" s="263"/>
      <c r="FU65" s="263"/>
      <c r="FV65" s="263"/>
      <c r="FW65" s="263"/>
      <c r="FX65" s="263"/>
      <c r="FY65" s="263"/>
      <c r="FZ65" s="263"/>
      <c r="GA65" s="263"/>
      <c r="GB65" s="263"/>
      <c r="GC65" s="263"/>
      <c r="GD65" s="263"/>
      <c r="GE65" s="263"/>
      <c r="GF65" s="263"/>
      <c r="GG65" s="263"/>
      <c r="GH65" s="263"/>
      <c r="GI65" s="263"/>
      <c r="GJ65" s="263"/>
      <c r="GK65" s="263"/>
      <c r="GL65" s="263"/>
      <c r="GM65" s="263"/>
    </row>
    <row r="66" spans="1:195" s="103" customFormat="1" ht="32.25" x14ac:dyDescent="0.2">
      <c r="B66" s="287" t="s">
        <v>235</v>
      </c>
      <c r="C66" s="90"/>
      <c r="D66" s="91" t="s">
        <v>1004</v>
      </c>
      <c r="E66" s="91" t="s">
        <v>717</v>
      </c>
      <c r="F66" s="395">
        <v>0.05</v>
      </c>
      <c r="G66" s="316" t="s">
        <v>26</v>
      </c>
      <c r="H66" s="395">
        <v>1</v>
      </c>
      <c r="I66" s="396" t="s">
        <v>918</v>
      </c>
      <c r="J66" s="397">
        <v>0.9</v>
      </c>
      <c r="K66" s="398" t="s">
        <v>918</v>
      </c>
      <c r="L66" s="399">
        <v>0.01</v>
      </c>
      <c r="M66" s="400">
        <v>1</v>
      </c>
      <c r="N66" s="400">
        <v>0.43</v>
      </c>
      <c r="O66" s="400">
        <v>0.01</v>
      </c>
      <c r="P66" s="316" t="s">
        <v>28</v>
      </c>
      <c r="Q66" s="401"/>
      <c r="R66" s="316"/>
      <c r="S66" s="395" t="s">
        <v>848</v>
      </c>
      <c r="T66" s="402">
        <v>7.8E-2</v>
      </c>
      <c r="U66" s="402">
        <v>8.6999999999999997E-6</v>
      </c>
      <c r="V66" s="402">
        <v>47</v>
      </c>
      <c r="W66" s="402">
        <v>2.8E-3</v>
      </c>
      <c r="X66" s="403">
        <v>2800</v>
      </c>
      <c r="Y66" s="404" t="s">
        <v>29</v>
      </c>
      <c r="Z66" s="405" t="s">
        <v>1357</v>
      </c>
      <c r="AA66" s="406" t="s">
        <v>1357</v>
      </c>
      <c r="AB66" s="407">
        <v>7.0000000000000007E-2</v>
      </c>
      <c r="AC66" s="444" t="s">
        <v>1057</v>
      </c>
      <c r="AD66" s="409">
        <v>0.01</v>
      </c>
      <c r="AE66" s="520" t="s">
        <v>1058</v>
      </c>
      <c r="AF66" s="410" t="s">
        <v>1357</v>
      </c>
      <c r="AG66" s="406" t="s">
        <v>1357</v>
      </c>
      <c r="AH66" s="411">
        <v>0.02</v>
      </c>
      <c r="AI66" s="316" t="s">
        <v>1059</v>
      </c>
      <c r="AJ66" s="410">
        <v>6.8000000000000005E-2</v>
      </c>
      <c r="AK66" s="316" t="s">
        <v>1060</v>
      </c>
      <c r="AL66" s="411">
        <v>1.8E-5</v>
      </c>
      <c r="AM66" s="398" t="s">
        <v>1061</v>
      </c>
      <c r="AN66" s="263"/>
      <c r="AO66" s="263"/>
      <c r="AP66" s="263"/>
      <c r="AQ66" s="263"/>
      <c r="AR66" s="263"/>
      <c r="AS66" s="263"/>
      <c r="AT66" s="263"/>
      <c r="AU66" s="263"/>
      <c r="AV66" s="26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263"/>
      <c r="BL66" s="263"/>
      <c r="BM66" s="263"/>
      <c r="BN66" s="263"/>
      <c r="BO66" s="263"/>
      <c r="BP66" s="263"/>
      <c r="BQ66" s="263"/>
      <c r="BR66" s="263"/>
      <c r="BS66" s="263"/>
      <c r="BT66" s="263"/>
      <c r="BU66" s="263"/>
      <c r="BV66" s="263"/>
      <c r="BW66" s="263"/>
      <c r="BX66" s="263"/>
      <c r="BY66" s="263"/>
      <c r="BZ66" s="263"/>
      <c r="CA66" s="263"/>
      <c r="CB66" s="263"/>
      <c r="CC66" s="263"/>
      <c r="CD66" s="263"/>
      <c r="CE66" s="263"/>
      <c r="CF66" s="263"/>
      <c r="CG66" s="263"/>
      <c r="CH66" s="263"/>
      <c r="CI66" s="263"/>
      <c r="CJ66" s="263"/>
      <c r="CK66" s="263"/>
      <c r="CL66" s="263"/>
      <c r="CM66" s="263"/>
      <c r="CN66" s="263"/>
      <c r="CO66" s="263"/>
      <c r="CP66" s="263"/>
      <c r="CQ66" s="263"/>
      <c r="CR66" s="263"/>
      <c r="CS66" s="263"/>
      <c r="CT66" s="263"/>
      <c r="CU66" s="263"/>
      <c r="CV66" s="263"/>
      <c r="CW66" s="263"/>
      <c r="CX66" s="263"/>
      <c r="CY66" s="263"/>
      <c r="CZ66" s="263"/>
      <c r="DA66" s="263"/>
      <c r="DB66" s="263"/>
      <c r="DC66" s="263"/>
      <c r="DD66" s="263"/>
      <c r="DE66" s="263"/>
      <c r="DF66" s="263"/>
      <c r="DG66" s="263"/>
      <c r="DH66" s="263"/>
      <c r="DI66" s="263"/>
      <c r="DJ66" s="263"/>
      <c r="DK66" s="263"/>
      <c r="DL66" s="263"/>
      <c r="DM66" s="263"/>
      <c r="DN66" s="263"/>
      <c r="DO66" s="263"/>
      <c r="DP66" s="263"/>
      <c r="DQ66" s="263"/>
      <c r="DR66" s="263"/>
      <c r="DS66" s="263"/>
      <c r="DT66" s="263"/>
      <c r="DU66" s="263"/>
      <c r="DV66" s="263"/>
      <c r="DW66" s="263"/>
      <c r="DX66" s="263"/>
      <c r="DY66" s="263"/>
      <c r="DZ66" s="263"/>
      <c r="EA66" s="263"/>
      <c r="EB66" s="263"/>
      <c r="EC66" s="263"/>
      <c r="ED66" s="263"/>
      <c r="EE66" s="263"/>
      <c r="EF66" s="263"/>
      <c r="EG66" s="263"/>
      <c r="EH66" s="263"/>
      <c r="EI66" s="263"/>
      <c r="EJ66" s="263"/>
      <c r="EK66" s="263"/>
      <c r="EL66" s="263"/>
      <c r="EM66" s="263"/>
      <c r="EN66" s="263"/>
      <c r="EO66" s="263"/>
      <c r="EP66" s="263"/>
      <c r="EQ66" s="263"/>
      <c r="ER66" s="263"/>
      <c r="ES66" s="263"/>
      <c r="ET66" s="263"/>
      <c r="EU66" s="263"/>
      <c r="EV66" s="263"/>
      <c r="EW66" s="263"/>
      <c r="EX66" s="263"/>
      <c r="EY66" s="263"/>
      <c r="EZ66" s="263"/>
      <c r="FA66" s="263"/>
      <c r="FB66" s="263"/>
      <c r="FC66" s="263"/>
      <c r="FD66" s="263"/>
      <c r="FE66" s="263"/>
      <c r="FF66" s="263"/>
      <c r="FG66" s="263"/>
      <c r="FH66" s="263"/>
      <c r="FI66" s="263"/>
      <c r="FJ66" s="263"/>
      <c r="FK66" s="263"/>
      <c r="FL66" s="263"/>
      <c r="FM66" s="263"/>
      <c r="FN66" s="263"/>
      <c r="FO66" s="263"/>
      <c r="FP66" s="263"/>
      <c r="FQ66" s="263"/>
      <c r="FR66" s="263"/>
      <c r="FS66" s="263"/>
      <c r="FT66" s="263"/>
      <c r="FU66" s="263"/>
      <c r="FV66" s="263"/>
      <c r="FW66" s="263"/>
      <c r="FX66" s="263"/>
      <c r="FY66" s="263"/>
      <c r="FZ66" s="263"/>
      <c r="GA66" s="263"/>
      <c r="GB66" s="263"/>
      <c r="GC66" s="263"/>
      <c r="GD66" s="263"/>
      <c r="GE66" s="263"/>
      <c r="GF66" s="263"/>
      <c r="GG66" s="263"/>
      <c r="GH66" s="263"/>
      <c r="GI66" s="263"/>
      <c r="GJ66" s="263"/>
      <c r="GK66" s="263"/>
      <c r="GL66" s="263"/>
      <c r="GM66" s="263"/>
    </row>
    <row r="67" spans="1:195" s="103" customFormat="1" ht="32.25" x14ac:dyDescent="0.2">
      <c r="B67" s="287" t="s">
        <v>237</v>
      </c>
      <c r="C67" s="287"/>
      <c r="D67" s="91" t="s">
        <v>1004</v>
      </c>
      <c r="E67" s="102" t="s">
        <v>718</v>
      </c>
      <c r="F67" s="395" t="s">
        <v>916</v>
      </c>
      <c r="G67" s="316" t="s">
        <v>917</v>
      </c>
      <c r="H67" s="395">
        <v>1</v>
      </c>
      <c r="I67" s="396" t="s">
        <v>918</v>
      </c>
      <c r="J67" s="395">
        <v>1</v>
      </c>
      <c r="K67" s="398" t="s">
        <v>103</v>
      </c>
      <c r="L67" s="399">
        <v>4.9000000000000002E-2</v>
      </c>
      <c r="M67" s="400">
        <v>1.01</v>
      </c>
      <c r="N67" s="400">
        <v>0.42</v>
      </c>
      <c r="O67" s="400">
        <v>0.2</v>
      </c>
      <c r="P67" s="316" t="s">
        <v>1051</v>
      </c>
      <c r="Q67" s="401">
        <v>0.35</v>
      </c>
      <c r="R67" s="316"/>
      <c r="S67" s="395" t="s">
        <v>848</v>
      </c>
      <c r="T67" s="402">
        <v>7.4999999999999997E-2</v>
      </c>
      <c r="U67" s="402">
        <v>7.7999999999999999E-6</v>
      </c>
      <c r="V67" s="402">
        <v>360</v>
      </c>
      <c r="W67" s="402">
        <v>7.9000000000000008E-3</v>
      </c>
      <c r="X67" s="403">
        <v>170</v>
      </c>
      <c r="Y67" s="404" t="s">
        <v>104</v>
      </c>
      <c r="Z67" s="405" t="s">
        <v>1357</v>
      </c>
      <c r="AA67" s="406" t="s">
        <v>1357</v>
      </c>
      <c r="AB67" s="407"/>
      <c r="AC67" s="444"/>
      <c r="AD67" s="409"/>
      <c r="AE67" s="406"/>
      <c r="AF67" s="410">
        <v>0.1</v>
      </c>
      <c r="AG67" s="316" t="s">
        <v>1062</v>
      </c>
      <c r="AH67" s="411">
        <v>1</v>
      </c>
      <c r="AI67" s="316" t="s">
        <v>1063</v>
      </c>
      <c r="AJ67" s="410" t="s">
        <v>1357</v>
      </c>
      <c r="AK67" s="316" t="s">
        <v>1357</v>
      </c>
      <c r="AL67" s="411" t="s">
        <v>1357</v>
      </c>
      <c r="AM67" s="398" t="s">
        <v>1357</v>
      </c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3"/>
      <c r="BF67" s="263"/>
      <c r="BG67" s="263"/>
      <c r="BH67" s="263"/>
      <c r="BI67" s="263"/>
      <c r="BJ67" s="263"/>
      <c r="BK67" s="263"/>
      <c r="BL67" s="263"/>
      <c r="BM67" s="263"/>
      <c r="BN67" s="263"/>
      <c r="BO67" s="263"/>
      <c r="BP67" s="263"/>
      <c r="BQ67" s="263"/>
      <c r="BR67" s="263"/>
      <c r="BS67" s="263"/>
      <c r="BT67" s="263"/>
      <c r="BU67" s="263"/>
      <c r="BV67" s="263"/>
      <c r="BW67" s="263"/>
      <c r="BX67" s="263"/>
      <c r="BY67" s="263"/>
      <c r="BZ67" s="263"/>
      <c r="CA67" s="263"/>
      <c r="CB67" s="263"/>
      <c r="CC67" s="263"/>
      <c r="CD67" s="263"/>
      <c r="CE67" s="263"/>
      <c r="CF67" s="263"/>
      <c r="CG67" s="263"/>
      <c r="CH67" s="263"/>
      <c r="CI67" s="263"/>
      <c r="CJ67" s="263"/>
      <c r="CK67" s="263"/>
      <c r="CL67" s="263"/>
      <c r="CM67" s="263"/>
      <c r="CN67" s="263"/>
      <c r="CO67" s="263"/>
      <c r="CP67" s="263"/>
      <c r="CQ67" s="263"/>
      <c r="CR67" s="263"/>
      <c r="CS67" s="263"/>
      <c r="CT67" s="263"/>
      <c r="CU67" s="263"/>
      <c r="CV67" s="263"/>
      <c r="CW67" s="263"/>
      <c r="CX67" s="263"/>
      <c r="CY67" s="263"/>
      <c r="CZ67" s="263"/>
      <c r="DA67" s="263"/>
      <c r="DB67" s="263"/>
      <c r="DC67" s="263"/>
      <c r="DD67" s="263"/>
      <c r="DE67" s="263"/>
      <c r="DF67" s="263"/>
      <c r="DG67" s="263"/>
      <c r="DH67" s="263"/>
      <c r="DI67" s="263"/>
      <c r="DJ67" s="263"/>
      <c r="DK67" s="263"/>
      <c r="DL67" s="263"/>
      <c r="DM67" s="263"/>
      <c r="DN67" s="263"/>
      <c r="DO67" s="263"/>
      <c r="DP67" s="263"/>
      <c r="DQ67" s="263"/>
      <c r="DR67" s="263"/>
      <c r="DS67" s="263"/>
      <c r="DT67" s="263"/>
      <c r="DU67" s="263"/>
      <c r="DV67" s="263"/>
      <c r="DW67" s="263"/>
      <c r="DX67" s="263"/>
      <c r="DY67" s="263"/>
      <c r="DZ67" s="263"/>
      <c r="EA67" s="263"/>
      <c r="EB67" s="263"/>
      <c r="EC67" s="263"/>
      <c r="ED67" s="263"/>
      <c r="EE67" s="263"/>
      <c r="EF67" s="263"/>
      <c r="EG67" s="263"/>
      <c r="EH67" s="263"/>
      <c r="EI67" s="263"/>
      <c r="EJ67" s="263"/>
      <c r="EK67" s="263"/>
      <c r="EL67" s="263"/>
      <c r="EM67" s="263"/>
      <c r="EN67" s="263"/>
      <c r="EO67" s="263"/>
      <c r="EP67" s="263"/>
      <c r="EQ67" s="263"/>
      <c r="ER67" s="263"/>
      <c r="ES67" s="263"/>
      <c r="ET67" s="263"/>
      <c r="EU67" s="263"/>
      <c r="EV67" s="263"/>
      <c r="EW67" s="263"/>
      <c r="EX67" s="263"/>
      <c r="EY67" s="263"/>
      <c r="EZ67" s="263"/>
      <c r="FA67" s="263"/>
      <c r="FB67" s="263"/>
      <c r="FC67" s="263"/>
      <c r="FD67" s="263"/>
      <c r="FE67" s="263"/>
      <c r="FF67" s="263"/>
      <c r="FG67" s="263"/>
      <c r="FH67" s="263"/>
      <c r="FI67" s="263"/>
      <c r="FJ67" s="263"/>
      <c r="FK67" s="263"/>
      <c r="FL67" s="263"/>
      <c r="FM67" s="263"/>
      <c r="FN67" s="263"/>
      <c r="FO67" s="263"/>
      <c r="FP67" s="263"/>
      <c r="FQ67" s="263"/>
      <c r="FR67" s="263"/>
      <c r="FS67" s="263"/>
      <c r="FT67" s="263"/>
      <c r="FU67" s="263"/>
      <c r="FV67" s="263"/>
      <c r="FW67" s="263"/>
      <c r="FX67" s="263"/>
      <c r="FY67" s="263"/>
      <c r="FZ67" s="263"/>
      <c r="GA67" s="263"/>
      <c r="GB67" s="263"/>
      <c r="GC67" s="263"/>
      <c r="GD67" s="263"/>
      <c r="GE67" s="263"/>
      <c r="GF67" s="263"/>
      <c r="GG67" s="263"/>
      <c r="GH67" s="263"/>
      <c r="GI67" s="263"/>
      <c r="GJ67" s="263"/>
      <c r="GK67" s="263"/>
      <c r="GL67" s="263"/>
      <c r="GM67" s="263"/>
    </row>
    <row r="68" spans="1:195" s="103" customFormat="1" ht="42.75" x14ac:dyDescent="0.2">
      <c r="B68" s="58" t="s">
        <v>1064</v>
      </c>
      <c r="C68" s="90"/>
      <c r="D68" s="91" t="s">
        <v>1004</v>
      </c>
      <c r="E68" s="91" t="s">
        <v>719</v>
      </c>
      <c r="F68" s="395" t="s">
        <v>916</v>
      </c>
      <c r="G68" s="316" t="s">
        <v>917</v>
      </c>
      <c r="H68" s="395">
        <v>1</v>
      </c>
      <c r="I68" s="396" t="s">
        <v>918</v>
      </c>
      <c r="J68" s="395">
        <v>1</v>
      </c>
      <c r="K68" s="398" t="s">
        <v>103</v>
      </c>
      <c r="L68" s="399">
        <v>0.33400000000000002</v>
      </c>
      <c r="M68" s="400"/>
      <c r="N68" s="400"/>
      <c r="O68" s="400"/>
      <c r="P68" s="433" t="s">
        <v>920</v>
      </c>
      <c r="Q68" s="401"/>
      <c r="R68" s="316"/>
      <c r="S68" s="395" t="s">
        <v>848</v>
      </c>
      <c r="T68" s="402">
        <v>0.2</v>
      </c>
      <c r="U68" s="402">
        <v>7.7999999999999999E-6</v>
      </c>
      <c r="V68" s="402">
        <v>890</v>
      </c>
      <c r="W68" s="402">
        <v>0.12</v>
      </c>
      <c r="X68" s="403">
        <v>18</v>
      </c>
      <c r="Y68" s="404" t="s">
        <v>104</v>
      </c>
      <c r="Z68" s="405" t="s">
        <v>1357</v>
      </c>
      <c r="AA68" s="406" t="s">
        <v>1357</v>
      </c>
      <c r="AB68" s="407">
        <v>0.6</v>
      </c>
      <c r="AC68" s="408" t="s">
        <v>1065</v>
      </c>
      <c r="AD68" s="463">
        <v>0.2</v>
      </c>
      <c r="AE68" s="316" t="s">
        <v>1066</v>
      </c>
      <c r="AF68" s="410">
        <v>0.06</v>
      </c>
      <c r="AG68" s="316" t="s">
        <v>1067</v>
      </c>
      <c r="AH68" s="411">
        <v>0.2</v>
      </c>
      <c r="AI68" s="316" t="s">
        <v>1068</v>
      </c>
      <c r="AJ68" s="410" t="s">
        <v>1357</v>
      </c>
      <c r="AK68" s="316" t="s">
        <v>1195</v>
      </c>
      <c r="AL68" s="411" t="s">
        <v>1357</v>
      </c>
      <c r="AM68" s="398" t="s">
        <v>1357</v>
      </c>
      <c r="AN68" s="494"/>
      <c r="AO68" s="494"/>
      <c r="AP68" s="494"/>
      <c r="AQ68" s="494"/>
      <c r="AR68" s="494"/>
      <c r="AS68" s="494"/>
      <c r="AT68" s="494"/>
      <c r="AU68" s="494"/>
      <c r="AV68" s="494"/>
      <c r="AW68" s="494"/>
      <c r="AX68" s="494"/>
      <c r="AY68" s="494"/>
      <c r="AZ68" s="494"/>
      <c r="BA68" s="494"/>
      <c r="BB68" s="494"/>
      <c r="BC68" s="494"/>
      <c r="BD68" s="494"/>
      <c r="BE68" s="494"/>
      <c r="BF68" s="494"/>
      <c r="BG68" s="494"/>
      <c r="BH68" s="494"/>
      <c r="BI68" s="494"/>
      <c r="BJ68" s="494"/>
      <c r="BK68" s="494"/>
      <c r="BL68" s="494"/>
      <c r="BM68" s="494"/>
      <c r="BN68" s="494"/>
      <c r="BO68" s="494"/>
      <c r="BP68" s="494"/>
      <c r="BQ68" s="494"/>
      <c r="BR68" s="494"/>
      <c r="BS68" s="494"/>
      <c r="BT68" s="494"/>
      <c r="BU68" s="494"/>
      <c r="BV68" s="494"/>
      <c r="BW68" s="494"/>
      <c r="BX68" s="494"/>
      <c r="BY68" s="494"/>
      <c r="BZ68" s="494"/>
      <c r="CA68" s="494"/>
      <c r="CB68" s="494"/>
      <c r="CC68" s="494"/>
      <c r="CD68" s="494"/>
      <c r="CE68" s="494"/>
      <c r="CF68" s="494"/>
      <c r="CG68" s="494"/>
      <c r="CH68" s="494"/>
      <c r="CI68" s="494"/>
      <c r="CJ68" s="494"/>
      <c r="CK68" s="494"/>
      <c r="CL68" s="494"/>
      <c r="CM68" s="494"/>
      <c r="CN68" s="494"/>
      <c r="CO68" s="494"/>
      <c r="CP68" s="494"/>
      <c r="CQ68" s="494"/>
      <c r="CR68" s="494"/>
      <c r="CS68" s="494"/>
      <c r="CT68" s="494"/>
      <c r="CU68" s="494"/>
      <c r="CV68" s="494"/>
      <c r="CW68" s="494"/>
      <c r="CX68" s="494"/>
      <c r="CY68" s="494"/>
      <c r="CZ68" s="494"/>
      <c r="DA68" s="494"/>
      <c r="DB68" s="494"/>
      <c r="DC68" s="494"/>
      <c r="DD68" s="494"/>
      <c r="DE68" s="494"/>
      <c r="DF68" s="494"/>
      <c r="DG68" s="494"/>
      <c r="DH68" s="494"/>
      <c r="DI68" s="494"/>
      <c r="DJ68" s="494"/>
      <c r="DK68" s="494"/>
      <c r="DL68" s="494"/>
      <c r="DM68" s="494"/>
      <c r="DN68" s="494"/>
      <c r="DO68" s="494"/>
      <c r="DP68" s="494"/>
      <c r="DQ68" s="494"/>
      <c r="DR68" s="494"/>
      <c r="DS68" s="494"/>
      <c r="DT68" s="494"/>
      <c r="DU68" s="494"/>
      <c r="DV68" s="494"/>
      <c r="DW68" s="494"/>
      <c r="DX68" s="494"/>
      <c r="DY68" s="494"/>
      <c r="DZ68" s="494"/>
      <c r="EA68" s="494"/>
      <c r="EB68" s="494"/>
      <c r="EC68" s="494"/>
      <c r="ED68" s="494"/>
      <c r="EE68" s="494"/>
      <c r="EF68" s="494"/>
      <c r="EG68" s="494"/>
      <c r="EH68" s="494"/>
      <c r="EI68" s="494"/>
      <c r="EJ68" s="494"/>
      <c r="EK68" s="494"/>
      <c r="EL68" s="494"/>
      <c r="EM68" s="494"/>
      <c r="EN68" s="494"/>
      <c r="EO68" s="494"/>
      <c r="EP68" s="494"/>
      <c r="EQ68" s="494"/>
      <c r="ER68" s="494"/>
      <c r="ES68" s="494"/>
      <c r="ET68" s="494"/>
      <c r="EU68" s="494"/>
      <c r="EV68" s="494"/>
      <c r="EW68" s="494"/>
      <c r="EX68" s="494"/>
      <c r="EY68" s="494"/>
      <c r="EZ68" s="494"/>
      <c r="FA68" s="494"/>
      <c r="FB68" s="494"/>
      <c r="FC68" s="494"/>
      <c r="FD68" s="494"/>
      <c r="FE68" s="494"/>
      <c r="FF68" s="494"/>
      <c r="FG68" s="494"/>
      <c r="FH68" s="494"/>
      <c r="FI68" s="494"/>
      <c r="FJ68" s="494"/>
      <c r="FK68" s="494"/>
      <c r="FL68" s="494"/>
      <c r="FM68" s="494"/>
      <c r="FN68" s="494"/>
      <c r="FO68" s="494"/>
      <c r="FP68" s="494"/>
      <c r="FQ68" s="494"/>
      <c r="FR68" s="494"/>
      <c r="FS68" s="494"/>
      <c r="FT68" s="494"/>
      <c r="FU68" s="494"/>
      <c r="FV68" s="494"/>
      <c r="FW68" s="494"/>
      <c r="FX68" s="494"/>
      <c r="FY68" s="494"/>
      <c r="FZ68" s="494"/>
      <c r="GA68" s="494"/>
      <c r="GB68" s="494"/>
      <c r="GC68" s="494"/>
      <c r="GD68" s="494"/>
      <c r="GE68" s="494"/>
      <c r="GF68" s="494"/>
      <c r="GG68" s="494"/>
      <c r="GH68" s="494"/>
      <c r="GI68" s="494"/>
      <c r="GJ68" s="494"/>
      <c r="GK68" s="494"/>
      <c r="GL68" s="494"/>
      <c r="GM68" s="494"/>
    </row>
    <row r="69" spans="1:195" ht="42.75" x14ac:dyDescent="0.2">
      <c r="A69" s="494"/>
      <c r="B69" s="58" t="s">
        <v>1069</v>
      </c>
      <c r="C69" s="65"/>
      <c r="D69" s="91" t="s">
        <v>1004</v>
      </c>
      <c r="E69" s="91" t="s">
        <v>720</v>
      </c>
      <c r="F69" s="412" t="s">
        <v>916</v>
      </c>
      <c r="G69" s="316" t="s">
        <v>917</v>
      </c>
      <c r="H69" s="412">
        <v>1</v>
      </c>
      <c r="I69" s="413" t="s">
        <v>918</v>
      </c>
      <c r="J69" s="395">
        <v>1</v>
      </c>
      <c r="K69" s="398" t="s">
        <v>103</v>
      </c>
      <c r="L69" s="324">
        <v>9.6000000000000002E-4</v>
      </c>
      <c r="M69" s="415">
        <v>0.65</v>
      </c>
      <c r="N69" s="415">
        <v>0.27</v>
      </c>
      <c r="O69" s="521">
        <v>0</v>
      </c>
      <c r="P69" s="316" t="s">
        <v>1051</v>
      </c>
      <c r="Q69" s="416">
        <v>0.22800000000000001</v>
      </c>
      <c r="S69" s="412" t="s">
        <v>848</v>
      </c>
      <c r="T69" s="417">
        <v>0.09</v>
      </c>
      <c r="U69" s="417">
        <v>9.7999999999999993E-6</v>
      </c>
      <c r="V69" s="417">
        <v>4.5</v>
      </c>
      <c r="W69" s="417">
        <v>2.6999999999999999E-5</v>
      </c>
      <c r="X69" s="387">
        <v>270000</v>
      </c>
      <c r="Y69" s="404" t="s">
        <v>104</v>
      </c>
      <c r="Z69" s="405" t="s">
        <v>1357</v>
      </c>
      <c r="AA69" s="406" t="s">
        <v>1357</v>
      </c>
      <c r="AB69" s="389">
        <v>2</v>
      </c>
      <c r="AC69" s="390" t="s">
        <v>1070</v>
      </c>
      <c r="AD69" s="393">
        <v>5</v>
      </c>
      <c r="AE69" s="308" t="s">
        <v>1071</v>
      </c>
      <c r="AF69" s="392">
        <v>0.6</v>
      </c>
      <c r="AG69" s="308" t="s">
        <v>1072</v>
      </c>
      <c r="AH69" s="393">
        <v>5</v>
      </c>
      <c r="AI69" s="308" t="s">
        <v>1073</v>
      </c>
      <c r="AJ69" s="392" t="s">
        <v>1357</v>
      </c>
      <c r="AK69" s="308" t="s">
        <v>1074</v>
      </c>
      <c r="AL69" s="393" t="s">
        <v>1357</v>
      </c>
      <c r="AM69" s="394" t="s">
        <v>1074</v>
      </c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3"/>
      <c r="BH69" s="263"/>
      <c r="BI69" s="263"/>
      <c r="BJ69" s="263"/>
      <c r="BK69" s="263"/>
      <c r="BL69" s="263"/>
      <c r="BM69" s="263"/>
      <c r="BN69" s="263"/>
      <c r="BO69" s="263"/>
      <c r="BP69" s="263"/>
      <c r="BQ69" s="263"/>
      <c r="BR69" s="263"/>
      <c r="BS69" s="263"/>
      <c r="BT69" s="263"/>
      <c r="BU69" s="263"/>
      <c r="BV69" s="263"/>
      <c r="BW69" s="263"/>
      <c r="BX69" s="263"/>
      <c r="BY69" s="263"/>
      <c r="BZ69" s="263"/>
      <c r="CA69" s="263"/>
      <c r="CB69" s="263"/>
      <c r="CC69" s="263"/>
      <c r="CD69" s="263"/>
      <c r="CE69" s="263"/>
      <c r="CF69" s="263"/>
      <c r="CG69" s="263"/>
      <c r="CH69" s="263"/>
      <c r="CI69" s="263"/>
      <c r="CJ69" s="263"/>
      <c r="CK69" s="263"/>
      <c r="CL69" s="263"/>
      <c r="CM69" s="263"/>
      <c r="CN69" s="263"/>
      <c r="CO69" s="263"/>
      <c r="CP69" s="263"/>
      <c r="CQ69" s="263"/>
      <c r="CR69" s="263"/>
      <c r="CS69" s="263"/>
      <c r="CT69" s="263"/>
      <c r="CU69" s="263"/>
      <c r="CV69" s="263"/>
      <c r="CW69" s="263"/>
      <c r="CX69" s="263"/>
      <c r="CY69" s="263"/>
      <c r="CZ69" s="263"/>
      <c r="DA69" s="263"/>
      <c r="DB69" s="263"/>
      <c r="DC69" s="263"/>
      <c r="DD69" s="263"/>
      <c r="DE69" s="263"/>
      <c r="DF69" s="263"/>
      <c r="DG69" s="263"/>
      <c r="DH69" s="263"/>
      <c r="DI69" s="263"/>
      <c r="DJ69" s="263"/>
      <c r="DK69" s="263"/>
      <c r="DL69" s="263"/>
      <c r="DM69" s="263"/>
      <c r="DN69" s="263"/>
      <c r="DO69" s="263"/>
      <c r="DP69" s="263"/>
      <c r="DQ69" s="263"/>
      <c r="DR69" s="263"/>
      <c r="DS69" s="263"/>
      <c r="DT69" s="263"/>
      <c r="DU69" s="263"/>
      <c r="DV69" s="263"/>
      <c r="DW69" s="263"/>
      <c r="DX69" s="263"/>
      <c r="DY69" s="263"/>
      <c r="DZ69" s="263"/>
      <c r="EA69" s="263"/>
      <c r="EB69" s="263"/>
      <c r="EC69" s="263"/>
      <c r="ED69" s="263"/>
      <c r="EE69" s="263"/>
      <c r="EF69" s="263"/>
      <c r="EG69" s="263"/>
      <c r="EH69" s="263"/>
      <c r="EI69" s="263"/>
      <c r="EJ69" s="263"/>
      <c r="EK69" s="263"/>
      <c r="EL69" s="263"/>
      <c r="EM69" s="263"/>
      <c r="EN69" s="263"/>
      <c r="EO69" s="263"/>
      <c r="EP69" s="263"/>
      <c r="EQ69" s="263"/>
      <c r="ER69" s="263"/>
      <c r="ES69" s="263"/>
      <c r="ET69" s="263"/>
      <c r="EU69" s="263"/>
      <c r="EV69" s="263"/>
      <c r="EW69" s="263"/>
      <c r="EX69" s="263"/>
      <c r="EY69" s="263"/>
      <c r="EZ69" s="263"/>
      <c r="FA69" s="263"/>
      <c r="FB69" s="263"/>
      <c r="FC69" s="263"/>
      <c r="FD69" s="263"/>
      <c r="FE69" s="263"/>
      <c r="FF69" s="263"/>
      <c r="FG69" s="263"/>
      <c r="FH69" s="263"/>
      <c r="FI69" s="263"/>
      <c r="FJ69" s="263"/>
      <c r="FK69" s="263"/>
      <c r="FL69" s="263"/>
      <c r="FM69" s="263"/>
      <c r="FN69" s="263"/>
      <c r="FO69" s="263"/>
      <c r="FP69" s="263"/>
      <c r="FQ69" s="263"/>
      <c r="FR69" s="263"/>
      <c r="FS69" s="263"/>
      <c r="FT69" s="263"/>
      <c r="FU69" s="263"/>
      <c r="FV69" s="263"/>
      <c r="FW69" s="263"/>
      <c r="FX69" s="263"/>
      <c r="FY69" s="263"/>
      <c r="FZ69" s="263"/>
      <c r="GA69" s="263"/>
      <c r="GB69" s="263"/>
      <c r="GC69" s="263"/>
      <c r="GD69" s="263"/>
      <c r="GE69" s="263"/>
      <c r="GF69" s="263"/>
      <c r="GG69" s="263"/>
      <c r="GH69" s="263"/>
      <c r="GI69" s="263"/>
      <c r="GJ69" s="263"/>
      <c r="GK69" s="263"/>
      <c r="GL69" s="263"/>
      <c r="GM69" s="263"/>
    </row>
    <row r="70" spans="1:195" ht="32.25" x14ac:dyDescent="0.2">
      <c r="A70" s="494"/>
      <c r="B70" s="58" t="s">
        <v>1075</v>
      </c>
      <c r="C70" s="65"/>
      <c r="D70" s="91" t="s">
        <v>1004</v>
      </c>
      <c r="E70" s="91" t="s">
        <v>721</v>
      </c>
      <c r="F70" s="412" t="s">
        <v>916</v>
      </c>
      <c r="G70" s="316" t="s">
        <v>917</v>
      </c>
      <c r="H70" s="412">
        <v>1</v>
      </c>
      <c r="I70" s="413" t="s">
        <v>918</v>
      </c>
      <c r="J70" s="395">
        <v>1</v>
      </c>
      <c r="K70" s="398" t="s">
        <v>103</v>
      </c>
      <c r="L70" s="324">
        <v>3.9699999999999996E-3</v>
      </c>
      <c r="P70" s="308" t="s">
        <v>922</v>
      </c>
      <c r="Q70" s="416">
        <v>0.22800000000000001</v>
      </c>
      <c r="S70" s="412" t="s">
        <v>848</v>
      </c>
      <c r="T70" s="417">
        <v>7.4999999999999997E-2</v>
      </c>
      <c r="U70" s="417">
        <v>7.7999999999999999E-6</v>
      </c>
      <c r="V70" s="417">
        <v>130</v>
      </c>
      <c r="W70" s="417">
        <v>1.3999999999999999E-4</v>
      </c>
      <c r="X70" s="387">
        <v>19000</v>
      </c>
      <c r="Y70" s="404" t="s">
        <v>104</v>
      </c>
      <c r="Z70" s="405" t="s">
        <v>1357</v>
      </c>
      <c r="AA70" s="406" t="s">
        <v>1357</v>
      </c>
      <c r="AB70" s="389">
        <v>0.8</v>
      </c>
      <c r="AC70" s="441" t="s">
        <v>1076</v>
      </c>
      <c r="AD70" s="393">
        <v>3</v>
      </c>
      <c r="AE70" s="308" t="s">
        <v>1077</v>
      </c>
      <c r="AF70" s="392">
        <v>0.08</v>
      </c>
      <c r="AG70" s="308" t="s">
        <v>1078</v>
      </c>
      <c r="AH70" s="393">
        <v>3</v>
      </c>
      <c r="AI70" s="308" t="s">
        <v>1079</v>
      </c>
      <c r="AJ70" s="392" t="s">
        <v>1357</v>
      </c>
      <c r="AK70" s="441" t="s">
        <v>1080</v>
      </c>
      <c r="AL70" s="325" t="s">
        <v>1357</v>
      </c>
      <c r="AM70" s="394" t="s">
        <v>1080</v>
      </c>
      <c r="AN70" s="263"/>
      <c r="AO70" s="263"/>
      <c r="AP70" s="263"/>
      <c r="AQ70" s="263"/>
      <c r="AR70" s="263"/>
      <c r="AS70" s="263"/>
      <c r="AT70" s="263"/>
      <c r="AU70" s="263"/>
      <c r="AV70" s="263"/>
      <c r="AW70" s="263"/>
      <c r="AX70" s="263"/>
      <c r="AY70" s="263"/>
      <c r="AZ70" s="263"/>
      <c r="BA70" s="263"/>
      <c r="BB70" s="263"/>
      <c r="BC70" s="263"/>
      <c r="BD70" s="263"/>
      <c r="BE70" s="263"/>
      <c r="BF70" s="263"/>
      <c r="BG70" s="263"/>
      <c r="BH70" s="263"/>
      <c r="BI70" s="263"/>
      <c r="BJ70" s="263"/>
      <c r="BK70" s="263"/>
      <c r="BL70" s="263"/>
      <c r="BM70" s="263"/>
      <c r="BN70" s="263"/>
      <c r="BO70" s="263"/>
      <c r="BP70" s="263"/>
      <c r="BQ70" s="263"/>
      <c r="BR70" s="263"/>
      <c r="BS70" s="263"/>
      <c r="BT70" s="263"/>
      <c r="BU70" s="263"/>
      <c r="BV70" s="263"/>
      <c r="BW70" s="263"/>
      <c r="BX70" s="263"/>
      <c r="BY70" s="263"/>
      <c r="BZ70" s="263"/>
      <c r="CA70" s="263"/>
      <c r="CB70" s="263"/>
      <c r="CC70" s="263"/>
      <c r="CD70" s="263"/>
      <c r="CE70" s="263"/>
      <c r="CF70" s="263"/>
      <c r="CG70" s="263"/>
      <c r="CH70" s="263"/>
      <c r="CI70" s="263"/>
      <c r="CJ70" s="263"/>
      <c r="CK70" s="263"/>
      <c r="CL70" s="263"/>
      <c r="CM70" s="263"/>
      <c r="CN70" s="263"/>
      <c r="CO70" s="263"/>
      <c r="CP70" s="263"/>
      <c r="CQ70" s="263"/>
      <c r="CR70" s="263"/>
      <c r="CS70" s="263"/>
      <c r="CT70" s="263"/>
      <c r="CU70" s="263"/>
      <c r="CV70" s="263"/>
      <c r="CW70" s="263"/>
      <c r="CX70" s="263"/>
      <c r="CY70" s="263"/>
      <c r="CZ70" s="263"/>
      <c r="DA70" s="263"/>
      <c r="DB70" s="263"/>
      <c r="DC70" s="263"/>
      <c r="DD70" s="263"/>
      <c r="DE70" s="263"/>
      <c r="DF70" s="263"/>
      <c r="DG70" s="263"/>
      <c r="DH70" s="263"/>
      <c r="DI70" s="263"/>
      <c r="DJ70" s="263"/>
      <c r="DK70" s="263"/>
      <c r="DL70" s="263"/>
      <c r="DM70" s="263"/>
      <c r="DN70" s="263"/>
      <c r="DO70" s="263"/>
      <c r="DP70" s="263"/>
      <c r="DQ70" s="263"/>
      <c r="DR70" s="263"/>
      <c r="DS70" s="263"/>
      <c r="DT70" s="263"/>
      <c r="DU70" s="263"/>
      <c r="DV70" s="263"/>
      <c r="DW70" s="263"/>
      <c r="DX70" s="263"/>
      <c r="DY70" s="263"/>
      <c r="DZ70" s="263"/>
      <c r="EA70" s="263"/>
      <c r="EB70" s="263"/>
      <c r="EC70" s="263"/>
      <c r="ED70" s="263"/>
      <c r="EE70" s="263"/>
      <c r="EF70" s="263"/>
      <c r="EG70" s="263"/>
      <c r="EH70" s="263"/>
      <c r="EI70" s="263"/>
      <c r="EJ70" s="263"/>
      <c r="EK70" s="263"/>
      <c r="EL70" s="263"/>
      <c r="EM70" s="263"/>
      <c r="EN70" s="263"/>
      <c r="EO70" s="263"/>
      <c r="EP70" s="263"/>
      <c r="EQ70" s="263"/>
      <c r="ER70" s="263"/>
      <c r="ES70" s="263"/>
      <c r="ET70" s="263"/>
      <c r="EU70" s="263"/>
      <c r="EV70" s="263"/>
      <c r="EW70" s="263"/>
      <c r="EX70" s="263"/>
      <c r="EY70" s="263"/>
      <c r="EZ70" s="263"/>
      <c r="FA70" s="263"/>
      <c r="FB70" s="263"/>
      <c r="FC70" s="263"/>
      <c r="FD70" s="263"/>
      <c r="FE70" s="263"/>
      <c r="FF70" s="263"/>
      <c r="FG70" s="263"/>
      <c r="FH70" s="263"/>
      <c r="FI70" s="263"/>
      <c r="FJ70" s="263"/>
      <c r="FK70" s="263"/>
      <c r="FL70" s="263"/>
      <c r="FM70" s="263"/>
      <c r="FN70" s="263"/>
      <c r="FO70" s="263"/>
      <c r="FP70" s="263"/>
      <c r="FQ70" s="263"/>
      <c r="FR70" s="263"/>
      <c r="FS70" s="263"/>
      <c r="FT70" s="263"/>
      <c r="FU70" s="263"/>
      <c r="FV70" s="263"/>
      <c r="FW70" s="263"/>
      <c r="FX70" s="263"/>
      <c r="FY70" s="263"/>
      <c r="FZ70" s="263"/>
      <c r="GA70" s="263"/>
      <c r="GB70" s="263"/>
      <c r="GC70" s="263"/>
      <c r="GD70" s="263"/>
      <c r="GE70" s="263"/>
      <c r="GF70" s="263"/>
      <c r="GG70" s="263"/>
      <c r="GH70" s="263"/>
      <c r="GI70" s="263"/>
      <c r="GJ70" s="263"/>
      <c r="GK70" s="263"/>
      <c r="GL70" s="263"/>
      <c r="GM70" s="263"/>
    </row>
    <row r="71" spans="1:195" ht="21.75" x14ac:dyDescent="0.2">
      <c r="A71" s="494"/>
      <c r="B71" s="58" t="s">
        <v>791</v>
      </c>
      <c r="C71" s="65"/>
      <c r="D71" s="91" t="s">
        <v>1004</v>
      </c>
      <c r="E71" s="91" t="s">
        <v>792</v>
      </c>
      <c r="F71" s="395" t="s">
        <v>916</v>
      </c>
      <c r="G71" s="316" t="s">
        <v>917</v>
      </c>
      <c r="J71" s="395">
        <v>1</v>
      </c>
      <c r="K71" s="398" t="s">
        <v>103</v>
      </c>
      <c r="L71" s="324">
        <v>0.14199999999999999</v>
      </c>
      <c r="P71" s="308" t="s">
        <v>922</v>
      </c>
      <c r="S71" s="412" t="s">
        <v>848</v>
      </c>
      <c r="T71" s="417">
        <v>4.8000000000000001E-2</v>
      </c>
      <c r="U71" s="417">
        <v>7.8399999999999995E-6</v>
      </c>
      <c r="V71" s="417">
        <v>2976</v>
      </c>
      <c r="W71" s="417">
        <v>5.1699999999999999E-4</v>
      </c>
      <c r="X71" s="387">
        <v>24.6</v>
      </c>
      <c r="Y71" s="404" t="s">
        <v>104</v>
      </c>
      <c r="Z71" s="327" t="s">
        <v>1357</v>
      </c>
      <c r="AA71" s="326" t="s">
        <v>1357</v>
      </c>
      <c r="AB71" s="389" t="s">
        <v>1357</v>
      </c>
      <c r="AC71" s="441" t="s">
        <v>1357</v>
      </c>
      <c r="AD71" s="325" t="s">
        <v>1357</v>
      </c>
      <c r="AE71" s="308" t="s">
        <v>1357</v>
      </c>
      <c r="AF71" s="392">
        <v>4.0000000000000001E-3</v>
      </c>
      <c r="AG71" s="308" t="s">
        <v>1081</v>
      </c>
      <c r="AH71" s="393" t="s">
        <v>1357</v>
      </c>
      <c r="AI71" s="308" t="s">
        <v>1357</v>
      </c>
      <c r="AJ71" s="392" t="s">
        <v>1357</v>
      </c>
      <c r="AK71" s="441" t="s">
        <v>1082</v>
      </c>
      <c r="AL71" s="325" t="s">
        <v>1357</v>
      </c>
      <c r="AM71" s="394" t="s">
        <v>1082</v>
      </c>
      <c r="AN71" s="263"/>
      <c r="AO71" s="263"/>
      <c r="AP71" s="263"/>
      <c r="AQ71" s="263"/>
      <c r="AR71" s="263"/>
      <c r="AS71" s="263"/>
      <c r="AT71" s="263"/>
      <c r="AU71" s="263"/>
      <c r="AV71" s="263"/>
      <c r="AW71" s="263"/>
      <c r="AX71" s="263"/>
      <c r="AY71" s="263"/>
      <c r="AZ71" s="263"/>
      <c r="BA71" s="263"/>
      <c r="BB71" s="263"/>
      <c r="BC71" s="263"/>
      <c r="BD71" s="263"/>
      <c r="BE71" s="263"/>
      <c r="BF71" s="263"/>
      <c r="BG71" s="263"/>
      <c r="BH71" s="263"/>
      <c r="BI71" s="263"/>
      <c r="BJ71" s="263"/>
      <c r="BK71" s="263"/>
      <c r="BL71" s="263"/>
      <c r="BM71" s="263"/>
      <c r="BN71" s="263"/>
      <c r="BO71" s="263"/>
      <c r="BP71" s="263"/>
      <c r="BQ71" s="263"/>
      <c r="BR71" s="263"/>
      <c r="BS71" s="263"/>
      <c r="BT71" s="263"/>
      <c r="BU71" s="263"/>
      <c r="BV71" s="263"/>
      <c r="BW71" s="263"/>
      <c r="BX71" s="263"/>
      <c r="BY71" s="263"/>
      <c r="BZ71" s="263"/>
      <c r="CA71" s="263"/>
      <c r="CB71" s="263"/>
      <c r="CC71" s="263"/>
      <c r="CD71" s="263"/>
      <c r="CE71" s="263"/>
      <c r="CF71" s="263"/>
      <c r="CG71" s="263"/>
      <c r="CH71" s="263"/>
      <c r="CI71" s="263"/>
      <c r="CJ71" s="263"/>
      <c r="CK71" s="263"/>
      <c r="CL71" s="263"/>
      <c r="CM71" s="263"/>
      <c r="CN71" s="263"/>
      <c r="CO71" s="263"/>
      <c r="CP71" s="263"/>
      <c r="CQ71" s="263"/>
      <c r="CR71" s="263"/>
      <c r="CS71" s="263"/>
      <c r="CT71" s="263"/>
      <c r="CU71" s="263"/>
      <c r="CV71" s="263"/>
      <c r="CW71" s="263"/>
      <c r="CX71" s="263"/>
      <c r="CY71" s="263"/>
      <c r="CZ71" s="263"/>
      <c r="DA71" s="263"/>
      <c r="DB71" s="263"/>
      <c r="DC71" s="263"/>
      <c r="DD71" s="263"/>
      <c r="DE71" s="263"/>
      <c r="DF71" s="263"/>
      <c r="DG71" s="263"/>
      <c r="DH71" s="263"/>
      <c r="DI71" s="263"/>
      <c r="DJ71" s="263"/>
      <c r="DK71" s="263"/>
      <c r="DL71" s="263"/>
      <c r="DM71" s="263"/>
      <c r="DN71" s="263"/>
      <c r="DO71" s="263"/>
      <c r="DP71" s="263"/>
      <c r="DQ71" s="263"/>
      <c r="DR71" s="263"/>
      <c r="DS71" s="263"/>
      <c r="DT71" s="263"/>
      <c r="DU71" s="263"/>
      <c r="DV71" s="263"/>
      <c r="DW71" s="263"/>
      <c r="DX71" s="263"/>
      <c r="DY71" s="263"/>
      <c r="DZ71" s="263"/>
      <c r="EA71" s="263"/>
      <c r="EB71" s="263"/>
      <c r="EC71" s="263"/>
      <c r="ED71" s="263"/>
      <c r="EE71" s="263"/>
      <c r="EF71" s="263"/>
      <c r="EG71" s="263"/>
      <c r="EH71" s="263"/>
      <c r="EI71" s="263"/>
      <c r="EJ71" s="263"/>
      <c r="EK71" s="263"/>
      <c r="EL71" s="263"/>
      <c r="EM71" s="263"/>
      <c r="EN71" s="263"/>
      <c r="EO71" s="263"/>
      <c r="EP71" s="263"/>
      <c r="EQ71" s="263"/>
      <c r="ER71" s="263"/>
      <c r="ES71" s="263"/>
      <c r="ET71" s="263"/>
      <c r="EU71" s="263"/>
      <c r="EV71" s="263"/>
      <c r="EW71" s="263"/>
      <c r="EX71" s="263"/>
      <c r="EY71" s="263"/>
      <c r="EZ71" s="263"/>
      <c r="FA71" s="263"/>
      <c r="FB71" s="263"/>
      <c r="FC71" s="263"/>
      <c r="FD71" s="263"/>
      <c r="FE71" s="263"/>
      <c r="FF71" s="263"/>
      <c r="FG71" s="263"/>
      <c r="FH71" s="263"/>
      <c r="FI71" s="263"/>
      <c r="FJ71" s="263"/>
      <c r="FK71" s="263"/>
      <c r="FL71" s="263"/>
      <c r="FM71" s="263"/>
      <c r="FN71" s="263"/>
      <c r="FO71" s="263"/>
      <c r="FP71" s="263"/>
      <c r="FQ71" s="263"/>
      <c r="FR71" s="263"/>
      <c r="FS71" s="263"/>
      <c r="FT71" s="263"/>
      <c r="FU71" s="263"/>
      <c r="FV71" s="263"/>
      <c r="FW71" s="263"/>
      <c r="FX71" s="263"/>
      <c r="FY71" s="263"/>
      <c r="FZ71" s="263"/>
      <c r="GA71" s="263"/>
      <c r="GB71" s="263"/>
      <c r="GC71" s="263"/>
      <c r="GD71" s="263"/>
      <c r="GE71" s="263"/>
      <c r="GF71" s="263"/>
      <c r="GG71" s="263"/>
      <c r="GH71" s="263"/>
      <c r="GI71" s="263"/>
      <c r="GJ71" s="263"/>
      <c r="GK71" s="263"/>
      <c r="GL71" s="263"/>
      <c r="GM71" s="263"/>
    </row>
    <row r="72" spans="1:195" s="103" customFormat="1" ht="42.75" x14ac:dyDescent="0.2">
      <c r="B72" s="287" t="s">
        <v>1083</v>
      </c>
      <c r="C72" s="90"/>
      <c r="D72" s="91" t="s">
        <v>1004</v>
      </c>
      <c r="E72" s="91" t="s">
        <v>722</v>
      </c>
      <c r="F72" s="395" t="s">
        <v>916</v>
      </c>
      <c r="G72" s="316" t="s">
        <v>917</v>
      </c>
      <c r="H72" s="395">
        <v>0.8</v>
      </c>
      <c r="I72" s="396" t="s">
        <v>1084</v>
      </c>
      <c r="J72" s="395">
        <v>1</v>
      </c>
      <c r="K72" s="398" t="s">
        <v>103</v>
      </c>
      <c r="L72" s="399">
        <v>4.7E-2</v>
      </c>
      <c r="M72" s="400">
        <v>1.34</v>
      </c>
      <c r="N72" s="400">
        <v>0.56000000000000005</v>
      </c>
      <c r="O72" s="400">
        <v>0.2</v>
      </c>
      <c r="P72" s="316" t="s">
        <v>1051</v>
      </c>
      <c r="Q72" s="401"/>
      <c r="R72" s="316"/>
      <c r="S72" s="395" t="s">
        <v>848</v>
      </c>
      <c r="T72" s="402">
        <v>5.8999999999999997E-2</v>
      </c>
      <c r="U72" s="402">
        <v>7.5000000000000002E-6</v>
      </c>
      <c r="V72" s="402">
        <v>1200</v>
      </c>
      <c r="W72" s="402">
        <v>4.8000000000000001E-4</v>
      </c>
      <c r="X72" s="403">
        <v>31</v>
      </c>
      <c r="Y72" s="404" t="s">
        <v>104</v>
      </c>
      <c r="Z72" s="327" t="s">
        <v>1357</v>
      </c>
      <c r="AA72" s="326" t="s">
        <v>1357</v>
      </c>
      <c r="AB72" s="407">
        <v>0.2</v>
      </c>
      <c r="AC72" s="444" t="s">
        <v>1085</v>
      </c>
      <c r="AD72" s="409">
        <f>AH72*10</f>
        <v>0.03</v>
      </c>
      <c r="AE72" s="406" t="s">
        <v>1086</v>
      </c>
      <c r="AF72" s="410">
        <v>0.02</v>
      </c>
      <c r="AG72" s="316" t="s">
        <v>1087</v>
      </c>
      <c r="AH72" s="411">
        <v>3.0000000000000001E-3</v>
      </c>
      <c r="AI72" s="316" t="s">
        <v>1088</v>
      </c>
      <c r="AJ72" s="410" t="s">
        <v>1357</v>
      </c>
      <c r="AK72" s="408" t="s">
        <v>1357</v>
      </c>
      <c r="AL72" s="463" t="s">
        <v>1357</v>
      </c>
      <c r="AM72" s="398" t="s">
        <v>1357</v>
      </c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63"/>
      <c r="BH72" s="263"/>
      <c r="BI72" s="263"/>
      <c r="BJ72" s="263"/>
      <c r="BK72" s="263"/>
      <c r="BL72" s="263"/>
      <c r="BM72" s="263"/>
      <c r="BN72" s="263"/>
      <c r="BO72" s="263"/>
      <c r="BP72" s="263"/>
      <c r="BQ72" s="263"/>
      <c r="BR72" s="263"/>
      <c r="BS72" s="263"/>
      <c r="BT72" s="263"/>
      <c r="BU72" s="263"/>
      <c r="BV72" s="263"/>
      <c r="BW72" s="263"/>
      <c r="BX72" s="263"/>
      <c r="BY72" s="263"/>
      <c r="BZ72" s="263"/>
      <c r="CA72" s="263"/>
      <c r="CB72" s="263"/>
      <c r="CC72" s="263"/>
      <c r="CD72" s="263"/>
      <c r="CE72" s="263"/>
      <c r="CF72" s="263"/>
      <c r="CG72" s="263"/>
      <c r="CH72" s="263"/>
      <c r="CI72" s="263"/>
      <c r="CJ72" s="263"/>
      <c r="CK72" s="263"/>
      <c r="CL72" s="263"/>
      <c r="CM72" s="263"/>
      <c r="CN72" s="263"/>
      <c r="CO72" s="263"/>
      <c r="CP72" s="263"/>
      <c r="CQ72" s="263"/>
      <c r="CR72" s="263"/>
      <c r="CS72" s="263"/>
      <c r="CT72" s="263"/>
      <c r="CU72" s="263"/>
      <c r="CV72" s="263"/>
      <c r="CW72" s="263"/>
      <c r="CX72" s="263"/>
      <c r="CY72" s="263"/>
      <c r="CZ72" s="263"/>
      <c r="DA72" s="263"/>
      <c r="DB72" s="263"/>
      <c r="DC72" s="263"/>
      <c r="DD72" s="263"/>
      <c r="DE72" s="263"/>
      <c r="DF72" s="263"/>
      <c r="DG72" s="263"/>
      <c r="DH72" s="263"/>
      <c r="DI72" s="263"/>
      <c r="DJ72" s="263"/>
      <c r="DK72" s="263"/>
      <c r="DL72" s="263"/>
      <c r="DM72" s="263"/>
      <c r="DN72" s="263"/>
      <c r="DO72" s="263"/>
      <c r="DP72" s="263"/>
      <c r="DQ72" s="263"/>
      <c r="DR72" s="263"/>
      <c r="DS72" s="263"/>
      <c r="DT72" s="263"/>
      <c r="DU72" s="263"/>
      <c r="DV72" s="263"/>
      <c r="DW72" s="263"/>
      <c r="DX72" s="263"/>
      <c r="DY72" s="263"/>
      <c r="DZ72" s="263"/>
      <c r="EA72" s="263"/>
      <c r="EB72" s="263"/>
      <c r="EC72" s="263"/>
      <c r="ED72" s="263"/>
      <c r="EE72" s="263"/>
      <c r="EF72" s="263"/>
      <c r="EG72" s="263"/>
      <c r="EH72" s="263"/>
      <c r="EI72" s="263"/>
      <c r="EJ72" s="263"/>
      <c r="EK72" s="263"/>
      <c r="EL72" s="263"/>
      <c r="EM72" s="263"/>
      <c r="EN72" s="263"/>
      <c r="EO72" s="263"/>
      <c r="EP72" s="263"/>
      <c r="EQ72" s="263"/>
      <c r="ER72" s="263"/>
      <c r="ES72" s="263"/>
      <c r="ET72" s="263"/>
      <c r="EU72" s="263"/>
      <c r="EV72" s="263"/>
      <c r="EW72" s="263"/>
      <c r="EX72" s="263"/>
      <c r="EY72" s="263"/>
      <c r="EZ72" s="263"/>
      <c r="FA72" s="263"/>
      <c r="FB72" s="263"/>
      <c r="FC72" s="263"/>
      <c r="FD72" s="263"/>
      <c r="FE72" s="263"/>
      <c r="FF72" s="263"/>
      <c r="FG72" s="263"/>
      <c r="FH72" s="263"/>
      <c r="FI72" s="263"/>
      <c r="FJ72" s="263"/>
      <c r="FK72" s="263"/>
      <c r="FL72" s="263"/>
      <c r="FM72" s="263"/>
      <c r="FN72" s="263"/>
      <c r="FO72" s="263"/>
      <c r="FP72" s="263"/>
      <c r="FQ72" s="263"/>
      <c r="FR72" s="263"/>
      <c r="FS72" s="263"/>
      <c r="FT72" s="263"/>
      <c r="FU72" s="263"/>
      <c r="FV72" s="263"/>
      <c r="FW72" s="263"/>
      <c r="FX72" s="263"/>
      <c r="FY72" s="263"/>
      <c r="FZ72" s="263"/>
      <c r="GA72" s="263"/>
      <c r="GB72" s="263"/>
      <c r="GC72" s="263"/>
      <c r="GD72" s="263"/>
      <c r="GE72" s="263"/>
      <c r="GF72" s="263"/>
      <c r="GG72" s="263"/>
      <c r="GH72" s="263"/>
      <c r="GI72" s="263"/>
      <c r="GJ72" s="263"/>
      <c r="GK72" s="263"/>
      <c r="GL72" s="263"/>
      <c r="GM72" s="263"/>
    </row>
    <row r="73" spans="1:195" s="103" customFormat="1" ht="32.25" x14ac:dyDescent="0.2">
      <c r="B73" s="287" t="s">
        <v>245</v>
      </c>
      <c r="C73" s="90"/>
      <c r="D73" s="91"/>
      <c r="E73" s="522" t="s">
        <v>693</v>
      </c>
      <c r="F73" s="395">
        <v>0.05</v>
      </c>
      <c r="G73" s="316" t="s">
        <v>1089</v>
      </c>
      <c r="H73" s="395">
        <v>1</v>
      </c>
      <c r="I73" s="396" t="s">
        <v>918</v>
      </c>
      <c r="J73" s="397">
        <v>0.9</v>
      </c>
      <c r="K73" s="398" t="s">
        <v>27</v>
      </c>
      <c r="L73" s="399"/>
      <c r="M73" s="400"/>
      <c r="N73" s="400"/>
      <c r="O73" s="400"/>
      <c r="P73" s="316"/>
      <c r="Q73" s="401"/>
      <c r="R73" s="316"/>
      <c r="S73" s="395" t="s">
        <v>848</v>
      </c>
      <c r="T73" s="402">
        <v>7.4999999999999997E-2</v>
      </c>
      <c r="U73" s="402">
        <v>7.7999999999999999E-6</v>
      </c>
      <c r="V73" s="402">
        <v>2800</v>
      </c>
      <c r="W73" s="402">
        <v>1.2999999999999999E-2</v>
      </c>
      <c r="X73" s="403">
        <v>14</v>
      </c>
      <c r="Y73" s="404" t="s">
        <v>1090</v>
      </c>
      <c r="Z73" s="405" t="s">
        <v>1357</v>
      </c>
      <c r="AA73" s="406" t="s">
        <v>1357</v>
      </c>
      <c r="AB73" s="407"/>
      <c r="AC73" s="444"/>
      <c r="AD73" s="463"/>
      <c r="AE73" s="316"/>
      <c r="AF73" s="410">
        <v>0.01</v>
      </c>
      <c r="AG73" s="316" t="s">
        <v>41</v>
      </c>
      <c r="AH73" s="411">
        <v>0.04</v>
      </c>
      <c r="AI73" s="316" t="s">
        <v>42</v>
      </c>
      <c r="AJ73" s="410" t="s">
        <v>1357</v>
      </c>
      <c r="AK73" s="316" t="s">
        <v>1357</v>
      </c>
      <c r="AL73" s="411" t="s">
        <v>1357</v>
      </c>
      <c r="AM73" s="398" t="s">
        <v>1357</v>
      </c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3"/>
      <c r="BE73" s="263"/>
      <c r="BF73" s="263"/>
      <c r="BG73" s="263"/>
      <c r="BH73" s="263"/>
      <c r="BI73" s="263"/>
      <c r="BJ73" s="263"/>
      <c r="BK73" s="263"/>
      <c r="BL73" s="263"/>
      <c r="BM73" s="263"/>
      <c r="BN73" s="263"/>
      <c r="BO73" s="263"/>
      <c r="BP73" s="263"/>
      <c r="BQ73" s="263"/>
      <c r="BR73" s="263"/>
      <c r="BS73" s="263"/>
      <c r="BT73" s="263"/>
      <c r="BU73" s="263"/>
      <c r="BV73" s="263"/>
      <c r="BW73" s="263"/>
      <c r="BX73" s="263"/>
      <c r="BY73" s="263"/>
      <c r="BZ73" s="263"/>
      <c r="CA73" s="263"/>
      <c r="CB73" s="263"/>
      <c r="CC73" s="263"/>
      <c r="CD73" s="263"/>
      <c r="CE73" s="263"/>
      <c r="CF73" s="263"/>
      <c r="CG73" s="263"/>
      <c r="CH73" s="263"/>
      <c r="CI73" s="263"/>
      <c r="CJ73" s="263"/>
      <c r="CK73" s="263"/>
      <c r="CL73" s="263"/>
      <c r="CM73" s="263"/>
      <c r="CN73" s="263"/>
      <c r="CO73" s="263"/>
      <c r="CP73" s="263"/>
      <c r="CQ73" s="263"/>
      <c r="CR73" s="263"/>
      <c r="CS73" s="263"/>
      <c r="CT73" s="263"/>
      <c r="CU73" s="263"/>
      <c r="CV73" s="263"/>
      <c r="CW73" s="263"/>
      <c r="CX73" s="263"/>
      <c r="CY73" s="263"/>
      <c r="CZ73" s="263"/>
      <c r="DA73" s="263"/>
      <c r="DB73" s="263"/>
      <c r="DC73" s="263"/>
      <c r="DD73" s="263"/>
      <c r="DE73" s="263"/>
      <c r="DF73" s="263"/>
      <c r="DG73" s="263"/>
      <c r="DH73" s="263"/>
      <c r="DI73" s="263"/>
      <c r="DJ73" s="263"/>
      <c r="DK73" s="263"/>
      <c r="DL73" s="263"/>
      <c r="DM73" s="263"/>
      <c r="DN73" s="263"/>
      <c r="DO73" s="263"/>
      <c r="DP73" s="263"/>
      <c r="DQ73" s="263"/>
      <c r="DR73" s="263"/>
      <c r="DS73" s="263"/>
      <c r="DT73" s="263"/>
      <c r="DU73" s="263"/>
      <c r="DV73" s="263"/>
      <c r="DW73" s="263"/>
      <c r="DX73" s="263"/>
      <c r="DY73" s="263"/>
      <c r="DZ73" s="263"/>
      <c r="EA73" s="263"/>
      <c r="EB73" s="263"/>
      <c r="EC73" s="263"/>
      <c r="ED73" s="263"/>
      <c r="EE73" s="263"/>
      <c r="EF73" s="263"/>
      <c r="EG73" s="263"/>
      <c r="EH73" s="263"/>
      <c r="EI73" s="263"/>
      <c r="EJ73" s="263"/>
      <c r="EK73" s="263"/>
      <c r="EL73" s="263"/>
      <c r="EM73" s="263"/>
      <c r="EN73" s="263"/>
      <c r="EO73" s="263"/>
      <c r="EP73" s="263"/>
      <c r="EQ73" s="263"/>
      <c r="ER73" s="263"/>
      <c r="ES73" s="263"/>
      <c r="ET73" s="263"/>
      <c r="EU73" s="263"/>
      <c r="EV73" s="263"/>
      <c r="EW73" s="263"/>
      <c r="EX73" s="263"/>
      <c r="EY73" s="263"/>
      <c r="EZ73" s="263"/>
      <c r="FA73" s="263"/>
      <c r="FB73" s="263"/>
      <c r="FC73" s="263"/>
      <c r="FD73" s="263"/>
      <c r="FE73" s="263"/>
      <c r="FF73" s="263"/>
      <c r="FG73" s="263"/>
      <c r="FH73" s="263"/>
      <c r="FI73" s="263"/>
      <c r="FJ73" s="263"/>
      <c r="FK73" s="263"/>
      <c r="FL73" s="263"/>
      <c r="FM73" s="263"/>
      <c r="FN73" s="263"/>
      <c r="FO73" s="263"/>
      <c r="FP73" s="263"/>
      <c r="FQ73" s="263"/>
      <c r="FR73" s="263"/>
      <c r="FS73" s="263"/>
      <c r="FT73" s="263"/>
      <c r="FU73" s="263"/>
      <c r="FV73" s="263"/>
      <c r="FW73" s="263"/>
      <c r="FX73" s="263"/>
      <c r="FY73" s="263"/>
      <c r="FZ73" s="263"/>
      <c r="GA73" s="263"/>
      <c r="GB73" s="263"/>
      <c r="GC73" s="263"/>
      <c r="GD73" s="263"/>
      <c r="GE73" s="263"/>
      <c r="GF73" s="263"/>
      <c r="GG73" s="263"/>
      <c r="GH73" s="263"/>
      <c r="GI73" s="263"/>
      <c r="GJ73" s="263"/>
      <c r="GK73" s="263"/>
      <c r="GL73" s="263"/>
      <c r="GM73" s="263"/>
    </row>
    <row r="74" spans="1:195" s="103" customFormat="1" ht="32.25" x14ac:dyDescent="0.2">
      <c r="B74" s="287" t="s">
        <v>246</v>
      </c>
      <c r="C74" s="90"/>
      <c r="D74" s="91" t="s">
        <v>1004</v>
      </c>
      <c r="E74" s="91" t="s">
        <v>724</v>
      </c>
      <c r="F74" s="395">
        <v>0.05</v>
      </c>
      <c r="G74" s="316" t="s">
        <v>26</v>
      </c>
      <c r="H74" s="395">
        <v>1</v>
      </c>
      <c r="I74" s="396" t="s">
        <v>918</v>
      </c>
      <c r="J74" s="397">
        <v>0.9</v>
      </c>
      <c r="K74" s="398" t="s">
        <v>918</v>
      </c>
      <c r="L74" s="399">
        <v>5.5E-2</v>
      </c>
      <c r="M74" s="400">
        <v>0.91</v>
      </c>
      <c r="N74" s="400">
        <v>0.38</v>
      </c>
      <c r="O74" s="400">
        <v>8.8999999999999996E-2</v>
      </c>
      <c r="P74" s="316" t="s">
        <v>28</v>
      </c>
      <c r="Q74" s="401">
        <v>0.22800000000000001</v>
      </c>
      <c r="R74" s="316"/>
      <c r="S74" s="395" t="s">
        <v>848</v>
      </c>
      <c r="T74" s="402">
        <v>7.0999999999999994E-2</v>
      </c>
      <c r="U74" s="402">
        <v>7.9999999999999996E-6</v>
      </c>
      <c r="V74" s="402">
        <v>910</v>
      </c>
      <c r="W74" s="402">
        <v>2.8E-3</v>
      </c>
      <c r="X74" s="403">
        <v>310</v>
      </c>
      <c r="Y74" s="404" t="s">
        <v>29</v>
      </c>
      <c r="Z74" s="405" t="s">
        <v>1357</v>
      </c>
      <c r="AA74" s="406" t="s">
        <v>1357</v>
      </c>
      <c r="AB74" s="407"/>
      <c r="AC74" s="444"/>
      <c r="AD74" s="409">
        <v>3</v>
      </c>
      <c r="AE74" s="406" t="s">
        <v>1091</v>
      </c>
      <c r="AF74" s="410">
        <v>0.2</v>
      </c>
      <c r="AG74" s="316" t="s">
        <v>1092</v>
      </c>
      <c r="AH74" s="411">
        <v>0.2</v>
      </c>
      <c r="AI74" s="316" t="s">
        <v>1093</v>
      </c>
      <c r="AJ74" s="410" t="s">
        <v>1357</v>
      </c>
      <c r="AK74" s="316" t="s">
        <v>1094</v>
      </c>
      <c r="AL74" s="411" t="s">
        <v>1357</v>
      </c>
      <c r="AM74" s="398" t="s">
        <v>1094</v>
      </c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C74" s="263"/>
      <c r="BD74" s="263"/>
      <c r="BE74" s="263"/>
      <c r="BF74" s="263"/>
      <c r="BG74" s="263"/>
      <c r="BH74" s="263"/>
      <c r="BI74" s="263"/>
      <c r="BJ74" s="263"/>
      <c r="BK74" s="263"/>
      <c r="BL74" s="263"/>
      <c r="BM74" s="263"/>
      <c r="BN74" s="263"/>
      <c r="BO74" s="263"/>
      <c r="BP74" s="263"/>
      <c r="BQ74" s="263"/>
      <c r="BR74" s="263"/>
      <c r="BS74" s="263"/>
      <c r="BT74" s="263"/>
      <c r="BU74" s="263"/>
      <c r="BV74" s="263"/>
      <c r="BW74" s="263"/>
      <c r="BX74" s="263"/>
      <c r="BY74" s="263"/>
      <c r="BZ74" s="263"/>
      <c r="CA74" s="263"/>
      <c r="CB74" s="263"/>
      <c r="CC74" s="263"/>
      <c r="CD74" s="263"/>
      <c r="CE74" s="263"/>
      <c r="CF74" s="263"/>
      <c r="CG74" s="263"/>
      <c r="CH74" s="263"/>
      <c r="CI74" s="263"/>
      <c r="CJ74" s="263"/>
      <c r="CK74" s="263"/>
      <c r="CL74" s="263"/>
      <c r="CM74" s="263"/>
      <c r="CN74" s="263"/>
      <c r="CO74" s="263"/>
      <c r="CP74" s="263"/>
      <c r="CQ74" s="263"/>
      <c r="CR74" s="263"/>
      <c r="CS74" s="263"/>
      <c r="CT74" s="263"/>
      <c r="CU74" s="263"/>
      <c r="CV74" s="263"/>
      <c r="CW74" s="263"/>
      <c r="CX74" s="263"/>
      <c r="CY74" s="263"/>
      <c r="CZ74" s="263"/>
      <c r="DA74" s="263"/>
      <c r="DB74" s="263"/>
      <c r="DC74" s="263"/>
      <c r="DD74" s="263"/>
      <c r="DE74" s="263"/>
      <c r="DF74" s="263"/>
      <c r="DG74" s="263"/>
      <c r="DH74" s="263"/>
      <c r="DI74" s="263"/>
      <c r="DJ74" s="263"/>
      <c r="DK74" s="263"/>
      <c r="DL74" s="263"/>
      <c r="DM74" s="263"/>
      <c r="DN74" s="263"/>
      <c r="DO74" s="263"/>
      <c r="DP74" s="263"/>
      <c r="DQ74" s="263"/>
      <c r="DR74" s="263"/>
      <c r="DS74" s="263"/>
      <c r="DT74" s="263"/>
      <c r="DU74" s="263"/>
      <c r="DV74" s="263"/>
      <c r="DW74" s="263"/>
      <c r="DX74" s="263"/>
      <c r="DY74" s="263"/>
      <c r="DZ74" s="263"/>
      <c r="EA74" s="263"/>
      <c r="EB74" s="263"/>
      <c r="EC74" s="263"/>
      <c r="ED74" s="263"/>
      <c r="EE74" s="263"/>
      <c r="EF74" s="263"/>
      <c r="EG74" s="263"/>
      <c r="EH74" s="263"/>
      <c r="EI74" s="263"/>
      <c r="EJ74" s="263"/>
      <c r="EK74" s="263"/>
      <c r="EL74" s="263"/>
      <c r="EM74" s="263"/>
      <c r="EN74" s="263"/>
      <c r="EO74" s="263"/>
      <c r="EP74" s="263"/>
      <c r="EQ74" s="263"/>
      <c r="ER74" s="263"/>
      <c r="ES74" s="263"/>
      <c r="ET74" s="263"/>
      <c r="EU74" s="263"/>
      <c r="EV74" s="263"/>
      <c r="EW74" s="263"/>
      <c r="EX74" s="263"/>
      <c r="EY74" s="263"/>
      <c r="EZ74" s="263"/>
      <c r="FA74" s="263"/>
      <c r="FB74" s="263"/>
      <c r="FC74" s="263"/>
      <c r="FD74" s="263"/>
      <c r="FE74" s="263"/>
      <c r="FF74" s="263"/>
      <c r="FG74" s="263"/>
      <c r="FH74" s="263"/>
      <c r="FI74" s="263"/>
      <c r="FJ74" s="263"/>
      <c r="FK74" s="263"/>
      <c r="FL74" s="263"/>
      <c r="FM74" s="263"/>
      <c r="FN74" s="263"/>
      <c r="FO74" s="263"/>
      <c r="FP74" s="263"/>
      <c r="FQ74" s="263"/>
      <c r="FR74" s="263"/>
      <c r="FS74" s="263"/>
      <c r="FT74" s="263"/>
      <c r="FU74" s="263"/>
      <c r="FV74" s="263"/>
      <c r="FW74" s="263"/>
      <c r="FX74" s="263"/>
      <c r="FY74" s="263"/>
      <c r="FZ74" s="263"/>
      <c r="GA74" s="263"/>
      <c r="GB74" s="263"/>
      <c r="GC74" s="263"/>
      <c r="GD74" s="263"/>
      <c r="GE74" s="263"/>
      <c r="GF74" s="263"/>
      <c r="GG74" s="263"/>
      <c r="GH74" s="263"/>
      <c r="GI74" s="263"/>
      <c r="GJ74" s="263"/>
      <c r="GK74" s="263"/>
      <c r="GL74" s="263"/>
      <c r="GM74" s="263"/>
    </row>
    <row r="75" spans="1:195" s="103" customFormat="1" ht="32.25" x14ac:dyDescent="0.2">
      <c r="B75" s="287" t="s">
        <v>249</v>
      </c>
      <c r="C75" s="90"/>
      <c r="D75" s="91" t="s">
        <v>1004</v>
      </c>
      <c r="E75" s="91" t="s">
        <v>725</v>
      </c>
      <c r="F75" s="395">
        <v>0.1</v>
      </c>
      <c r="G75" s="316" t="s">
        <v>26</v>
      </c>
      <c r="H75" s="395">
        <v>1</v>
      </c>
      <c r="I75" s="396" t="s">
        <v>918</v>
      </c>
      <c r="J75" s="397">
        <v>0.9</v>
      </c>
      <c r="K75" s="398" t="s">
        <v>918</v>
      </c>
      <c r="L75" s="399"/>
      <c r="M75" s="400"/>
      <c r="N75" s="400"/>
      <c r="O75" s="400"/>
      <c r="P75" s="316"/>
      <c r="Q75" s="401"/>
      <c r="R75" s="316"/>
      <c r="S75" s="395" t="s">
        <v>848</v>
      </c>
      <c r="T75" s="402">
        <v>7.0999999999999994E-2</v>
      </c>
      <c r="U75" s="402">
        <v>7.9000000000000006E-6</v>
      </c>
      <c r="V75" s="402">
        <v>79</v>
      </c>
      <c r="W75" s="402">
        <v>3.5E-4</v>
      </c>
      <c r="X75" s="403">
        <v>3000</v>
      </c>
      <c r="Y75" s="404" t="s">
        <v>29</v>
      </c>
      <c r="Z75" s="405" t="s">
        <v>1357</v>
      </c>
      <c r="AA75" s="406" t="s">
        <v>1357</v>
      </c>
      <c r="AB75" s="407">
        <v>0.03</v>
      </c>
      <c r="AC75" s="444" t="s">
        <v>1095</v>
      </c>
      <c r="AD75" s="409" t="s">
        <v>1357</v>
      </c>
      <c r="AE75" s="406" t="s">
        <v>1357</v>
      </c>
      <c r="AF75" s="410">
        <v>0.03</v>
      </c>
      <c r="AG75" s="316" t="s">
        <v>1096</v>
      </c>
      <c r="AH75" s="411" t="s">
        <v>1357</v>
      </c>
      <c r="AI75" s="316" t="s">
        <v>1357</v>
      </c>
      <c r="AJ75" s="410">
        <v>2.5999999999999999E-2</v>
      </c>
      <c r="AK75" s="316" t="s">
        <v>158</v>
      </c>
      <c r="AL75" s="411">
        <v>7.4000000000000003E-6</v>
      </c>
      <c r="AM75" s="398" t="s">
        <v>159</v>
      </c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3"/>
      <c r="BE75" s="263"/>
      <c r="BF75" s="263"/>
      <c r="BG75" s="263"/>
      <c r="BH75" s="263"/>
      <c r="BI75" s="263"/>
      <c r="BJ75" s="263"/>
      <c r="BK75" s="263"/>
      <c r="BL75" s="263"/>
      <c r="BM75" s="263"/>
      <c r="BN75" s="263"/>
      <c r="BO75" s="263"/>
      <c r="BP75" s="263"/>
      <c r="BQ75" s="263"/>
      <c r="BR75" s="263"/>
      <c r="BS75" s="263"/>
      <c r="BT75" s="263"/>
      <c r="BU75" s="263"/>
      <c r="BV75" s="263"/>
      <c r="BW75" s="263"/>
      <c r="BX75" s="263"/>
      <c r="BY75" s="263"/>
      <c r="BZ75" s="263"/>
      <c r="CA75" s="263"/>
      <c r="CB75" s="263"/>
      <c r="CC75" s="263"/>
      <c r="CD75" s="263"/>
      <c r="CE75" s="263"/>
      <c r="CF75" s="263"/>
      <c r="CG75" s="263"/>
      <c r="CH75" s="263"/>
      <c r="CI75" s="263"/>
      <c r="CJ75" s="263"/>
      <c r="CK75" s="263"/>
      <c r="CL75" s="263"/>
      <c r="CM75" s="263"/>
      <c r="CN75" s="263"/>
      <c r="CO75" s="263"/>
      <c r="CP75" s="263"/>
      <c r="CQ75" s="263"/>
      <c r="CR75" s="263"/>
      <c r="CS75" s="263"/>
      <c r="CT75" s="263"/>
      <c r="CU75" s="263"/>
      <c r="CV75" s="263"/>
      <c r="CW75" s="263"/>
      <c r="CX75" s="263"/>
      <c r="CY75" s="263"/>
      <c r="CZ75" s="263"/>
      <c r="DA75" s="263"/>
      <c r="DB75" s="263"/>
      <c r="DC75" s="263"/>
      <c r="DD75" s="263"/>
      <c r="DE75" s="263"/>
      <c r="DF75" s="263"/>
      <c r="DG75" s="263"/>
      <c r="DH75" s="263"/>
      <c r="DI75" s="263"/>
      <c r="DJ75" s="263"/>
      <c r="DK75" s="263"/>
      <c r="DL75" s="263"/>
      <c r="DM75" s="263"/>
      <c r="DN75" s="263"/>
      <c r="DO75" s="263"/>
      <c r="DP75" s="263"/>
      <c r="DQ75" s="263"/>
      <c r="DR75" s="263"/>
      <c r="DS75" s="263"/>
      <c r="DT75" s="263"/>
      <c r="DU75" s="263"/>
      <c r="DV75" s="263"/>
      <c r="DW75" s="263"/>
      <c r="DX75" s="263"/>
      <c r="DY75" s="263"/>
      <c r="DZ75" s="263"/>
      <c r="EA75" s="263"/>
      <c r="EB75" s="263"/>
      <c r="EC75" s="263"/>
      <c r="ED75" s="263"/>
      <c r="EE75" s="263"/>
      <c r="EF75" s="263"/>
      <c r="EG75" s="263"/>
      <c r="EH75" s="263"/>
      <c r="EI75" s="263"/>
      <c r="EJ75" s="263"/>
      <c r="EK75" s="263"/>
      <c r="EL75" s="263"/>
      <c r="EM75" s="263"/>
      <c r="EN75" s="263"/>
      <c r="EO75" s="263"/>
      <c r="EP75" s="263"/>
      <c r="EQ75" s="263"/>
      <c r="ER75" s="263"/>
      <c r="ES75" s="263"/>
      <c r="ET75" s="263"/>
      <c r="EU75" s="263"/>
      <c r="EV75" s="263"/>
      <c r="EW75" s="263"/>
      <c r="EX75" s="263"/>
      <c r="EY75" s="263"/>
      <c r="EZ75" s="263"/>
      <c r="FA75" s="263"/>
      <c r="FB75" s="263"/>
      <c r="FC75" s="263"/>
      <c r="FD75" s="263"/>
      <c r="FE75" s="263"/>
      <c r="FF75" s="263"/>
      <c r="FG75" s="263"/>
      <c r="FH75" s="263"/>
      <c r="FI75" s="263"/>
      <c r="FJ75" s="263"/>
      <c r="FK75" s="263"/>
      <c r="FL75" s="263"/>
      <c r="FM75" s="263"/>
      <c r="FN75" s="263"/>
      <c r="FO75" s="263"/>
      <c r="FP75" s="263"/>
      <c r="FQ75" s="263"/>
      <c r="FR75" s="263"/>
      <c r="FS75" s="263"/>
      <c r="FT75" s="263"/>
      <c r="FU75" s="263"/>
      <c r="FV75" s="263"/>
      <c r="FW75" s="263"/>
      <c r="FX75" s="263"/>
      <c r="FY75" s="263"/>
      <c r="FZ75" s="263"/>
      <c r="GA75" s="263"/>
      <c r="GB75" s="263"/>
      <c r="GC75" s="263"/>
      <c r="GD75" s="263"/>
      <c r="GE75" s="263"/>
      <c r="GF75" s="263"/>
      <c r="GG75" s="263"/>
      <c r="GH75" s="263"/>
      <c r="GI75" s="263"/>
      <c r="GJ75" s="263"/>
      <c r="GK75" s="263"/>
      <c r="GL75" s="263"/>
      <c r="GM75" s="263"/>
    </row>
    <row r="76" spans="1:195" s="103" customFormat="1" ht="21.75" x14ac:dyDescent="0.2">
      <c r="B76" s="287" t="s">
        <v>1149</v>
      </c>
      <c r="C76" s="90"/>
      <c r="D76" s="91" t="s">
        <v>1004</v>
      </c>
      <c r="E76" s="91" t="s">
        <v>726</v>
      </c>
      <c r="F76" s="395">
        <v>0.1</v>
      </c>
      <c r="G76" s="316" t="s">
        <v>26</v>
      </c>
      <c r="H76" s="395">
        <v>1</v>
      </c>
      <c r="I76" s="396" t="s">
        <v>918</v>
      </c>
      <c r="J76" s="397">
        <v>0.7</v>
      </c>
      <c r="K76" s="398" t="s">
        <v>55</v>
      </c>
      <c r="L76" s="399">
        <v>8.9999999999999993E-3</v>
      </c>
      <c r="M76" s="400">
        <v>2.2000000000000002</v>
      </c>
      <c r="N76" s="400">
        <v>0.92</v>
      </c>
      <c r="O76" s="400">
        <v>2.5000000000000001E-2</v>
      </c>
      <c r="P76" s="316" t="s">
        <v>28</v>
      </c>
      <c r="Q76" s="401"/>
      <c r="R76" s="316"/>
      <c r="S76" s="395" t="s">
        <v>848</v>
      </c>
      <c r="T76" s="402">
        <v>7.0999999999999994E-2</v>
      </c>
      <c r="U76" s="402">
        <v>7.9000000000000006E-6</v>
      </c>
      <c r="V76" s="402">
        <v>79</v>
      </c>
      <c r="W76" s="402">
        <v>3.5E-4</v>
      </c>
      <c r="X76" s="403">
        <v>3000</v>
      </c>
      <c r="Y76" s="404" t="s">
        <v>29</v>
      </c>
      <c r="Z76" s="405" t="s">
        <v>1357</v>
      </c>
      <c r="AA76" s="406" t="s">
        <v>1357</v>
      </c>
      <c r="AB76" s="407" t="s">
        <v>1357</v>
      </c>
      <c r="AC76" s="444" t="s">
        <v>1357</v>
      </c>
      <c r="AD76" s="409" t="s">
        <v>1357</v>
      </c>
      <c r="AE76" s="406" t="s">
        <v>1357</v>
      </c>
      <c r="AF76" s="410">
        <v>1.3999999999999999E-4</v>
      </c>
      <c r="AG76" s="316" t="s">
        <v>160</v>
      </c>
      <c r="AH76" s="411" t="s">
        <v>1357</v>
      </c>
      <c r="AI76" s="316" t="s">
        <v>1357</v>
      </c>
      <c r="AJ76" s="410">
        <v>0.2</v>
      </c>
      <c r="AK76" s="316" t="s">
        <v>161</v>
      </c>
      <c r="AL76" s="411">
        <v>5.8E-5</v>
      </c>
      <c r="AM76" s="398" t="s">
        <v>159</v>
      </c>
      <c r="AN76" s="263"/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3"/>
      <c r="BZ76" s="263"/>
      <c r="CA76" s="263"/>
      <c r="CB76" s="263"/>
      <c r="CC76" s="263"/>
      <c r="CD76" s="263"/>
      <c r="CE76" s="263"/>
      <c r="CF76" s="263"/>
      <c r="CG76" s="263"/>
      <c r="CH76" s="263"/>
      <c r="CI76" s="263"/>
      <c r="CJ76" s="263"/>
      <c r="CK76" s="263"/>
      <c r="CL76" s="263"/>
      <c r="CM76" s="263"/>
      <c r="CN76" s="263"/>
      <c r="CO76" s="263"/>
      <c r="CP76" s="263"/>
      <c r="CQ76" s="263"/>
      <c r="CR76" s="263"/>
      <c r="CS76" s="263"/>
      <c r="CT76" s="263"/>
      <c r="CU76" s="263"/>
      <c r="CV76" s="263"/>
      <c r="CW76" s="263"/>
      <c r="CX76" s="263"/>
      <c r="CY76" s="263"/>
      <c r="CZ76" s="263"/>
      <c r="DA76" s="263"/>
      <c r="DB76" s="263"/>
      <c r="DC76" s="263"/>
      <c r="DD76" s="263"/>
      <c r="DE76" s="263"/>
      <c r="DF76" s="263"/>
      <c r="DG76" s="263"/>
      <c r="DH76" s="263"/>
      <c r="DI76" s="263"/>
      <c r="DJ76" s="263"/>
      <c r="DK76" s="263"/>
      <c r="DL76" s="263"/>
      <c r="DM76" s="263"/>
      <c r="DN76" s="263"/>
      <c r="DO76" s="263"/>
      <c r="DP76" s="263"/>
      <c r="DQ76" s="263"/>
      <c r="DR76" s="263"/>
      <c r="DS76" s="263"/>
      <c r="DT76" s="263"/>
      <c r="DU76" s="263"/>
      <c r="DV76" s="263"/>
      <c r="DW76" s="263"/>
      <c r="DX76" s="263"/>
      <c r="DY76" s="263"/>
      <c r="DZ76" s="263"/>
      <c r="EA76" s="263"/>
      <c r="EB76" s="263"/>
      <c r="EC76" s="263"/>
      <c r="ED76" s="263"/>
      <c r="EE76" s="263"/>
      <c r="EF76" s="263"/>
      <c r="EG76" s="263"/>
      <c r="EH76" s="263"/>
      <c r="EI76" s="263"/>
      <c r="EJ76" s="263"/>
      <c r="EK76" s="263"/>
      <c r="EL76" s="263"/>
      <c r="EM76" s="263"/>
      <c r="EN76" s="263"/>
      <c r="EO76" s="263"/>
      <c r="EP76" s="263"/>
      <c r="EQ76" s="263"/>
      <c r="ER76" s="263"/>
      <c r="ES76" s="263"/>
      <c r="ET76" s="263"/>
      <c r="EU76" s="263"/>
      <c r="EV76" s="263"/>
      <c r="EW76" s="263"/>
      <c r="EX76" s="263"/>
      <c r="EY76" s="263"/>
      <c r="EZ76" s="263"/>
      <c r="FA76" s="263"/>
      <c r="FB76" s="263"/>
      <c r="FC76" s="263"/>
      <c r="FD76" s="263"/>
      <c r="FE76" s="263"/>
      <c r="FF76" s="263"/>
      <c r="FG76" s="263"/>
      <c r="FH76" s="263"/>
      <c r="FI76" s="263"/>
      <c r="FJ76" s="263"/>
      <c r="FK76" s="263"/>
      <c r="FL76" s="263"/>
      <c r="FM76" s="263"/>
      <c r="FN76" s="263"/>
      <c r="FO76" s="263"/>
      <c r="FP76" s="263"/>
      <c r="FQ76" s="263"/>
      <c r="FR76" s="263"/>
      <c r="FS76" s="263"/>
      <c r="FT76" s="263"/>
      <c r="FU76" s="263"/>
      <c r="FV76" s="263"/>
      <c r="FW76" s="263"/>
      <c r="FX76" s="263"/>
      <c r="FY76" s="263"/>
      <c r="FZ76" s="263"/>
      <c r="GA76" s="263"/>
      <c r="GB76" s="263"/>
      <c r="GC76" s="263"/>
      <c r="GD76" s="263"/>
      <c r="GE76" s="263"/>
      <c r="GF76" s="263"/>
      <c r="GG76" s="263"/>
      <c r="GH76" s="263"/>
      <c r="GI76" s="263"/>
      <c r="GJ76" s="263"/>
      <c r="GK76" s="263"/>
      <c r="GL76" s="263"/>
      <c r="GM76" s="263"/>
    </row>
    <row r="77" spans="1:195" s="103" customFormat="1" ht="32.25" x14ac:dyDescent="0.2">
      <c r="B77" s="287" t="s">
        <v>1151</v>
      </c>
      <c r="C77" s="287"/>
      <c r="D77" s="91" t="s">
        <v>1004</v>
      </c>
      <c r="E77" s="102" t="s">
        <v>727</v>
      </c>
      <c r="F77" s="395">
        <v>0.05</v>
      </c>
      <c r="G77" s="316" t="s">
        <v>26</v>
      </c>
      <c r="H77" s="395">
        <v>1</v>
      </c>
      <c r="I77" s="396" t="s">
        <v>918</v>
      </c>
      <c r="J77" s="397">
        <v>0.9</v>
      </c>
      <c r="K77" s="398" t="s">
        <v>55</v>
      </c>
      <c r="L77" s="399">
        <v>4.8000000000000001E-2</v>
      </c>
      <c r="M77" s="400">
        <v>4.3</v>
      </c>
      <c r="N77" s="400">
        <v>0.9</v>
      </c>
      <c r="O77" s="400">
        <v>0.25</v>
      </c>
      <c r="P77" s="316" t="s">
        <v>28</v>
      </c>
      <c r="Q77" s="401">
        <v>0.35</v>
      </c>
      <c r="R77" s="316"/>
      <c r="S77" s="395" t="s">
        <v>848</v>
      </c>
      <c r="T77" s="402">
        <v>7.1999999999999995E-2</v>
      </c>
      <c r="U77" s="402">
        <v>8.1999999999999994E-6</v>
      </c>
      <c r="V77" s="402">
        <v>270</v>
      </c>
      <c r="W77" s="402">
        <v>1.7999999999999999E-2</v>
      </c>
      <c r="X77" s="403">
        <v>200</v>
      </c>
      <c r="Y77" s="404" t="s">
        <v>29</v>
      </c>
      <c r="Z77" s="405" t="s">
        <v>1357</v>
      </c>
      <c r="AA77" s="406" t="s">
        <v>1357</v>
      </c>
      <c r="AB77" s="407">
        <v>0.1</v>
      </c>
      <c r="AC77" s="444" t="s">
        <v>162</v>
      </c>
      <c r="AD77" s="409" t="s">
        <v>1357</v>
      </c>
      <c r="AE77" s="406" t="s">
        <v>1357</v>
      </c>
      <c r="AF77" s="410">
        <v>0.01</v>
      </c>
      <c r="AG77" s="316" t="s">
        <v>163</v>
      </c>
      <c r="AH77" s="411">
        <v>0.4</v>
      </c>
      <c r="AI77" s="316" t="s">
        <v>164</v>
      </c>
      <c r="AJ77" s="410">
        <v>5.1999999999999998E-2</v>
      </c>
      <c r="AK77" s="316" t="s">
        <v>165</v>
      </c>
      <c r="AL77" s="411">
        <v>5.7999999999999995E-7</v>
      </c>
      <c r="AM77" s="398" t="s">
        <v>166</v>
      </c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263"/>
      <c r="BJ77" s="263"/>
      <c r="BK77" s="263"/>
      <c r="BL77" s="263"/>
      <c r="BM77" s="263"/>
      <c r="BN77" s="263"/>
      <c r="BO77" s="263"/>
      <c r="BP77" s="263"/>
      <c r="BQ77" s="263"/>
      <c r="BR77" s="263"/>
      <c r="BS77" s="263"/>
      <c r="BT77" s="263"/>
      <c r="BU77" s="263"/>
      <c r="BV77" s="263"/>
      <c r="BW77" s="263"/>
      <c r="BX77" s="263"/>
      <c r="BY77" s="263"/>
      <c r="BZ77" s="263"/>
      <c r="CA77" s="263"/>
      <c r="CB77" s="263"/>
      <c r="CC77" s="263"/>
      <c r="CD77" s="263"/>
      <c r="CE77" s="263"/>
      <c r="CF77" s="263"/>
      <c r="CG77" s="263"/>
      <c r="CH77" s="263"/>
      <c r="CI77" s="263"/>
      <c r="CJ77" s="263"/>
      <c r="CK77" s="263"/>
      <c r="CL77" s="263"/>
      <c r="CM77" s="263"/>
      <c r="CN77" s="263"/>
      <c r="CO77" s="263"/>
      <c r="CP77" s="263"/>
      <c r="CQ77" s="263"/>
      <c r="CR77" s="263"/>
      <c r="CS77" s="263"/>
      <c r="CT77" s="263"/>
      <c r="CU77" s="263"/>
      <c r="CV77" s="263"/>
      <c r="CW77" s="263"/>
      <c r="CX77" s="263"/>
      <c r="CY77" s="263"/>
      <c r="CZ77" s="263"/>
      <c r="DA77" s="263"/>
      <c r="DB77" s="263"/>
      <c r="DC77" s="263"/>
      <c r="DD77" s="263"/>
      <c r="DE77" s="263"/>
      <c r="DF77" s="263"/>
      <c r="DG77" s="263"/>
      <c r="DH77" s="263"/>
      <c r="DI77" s="263"/>
      <c r="DJ77" s="263"/>
      <c r="DK77" s="263"/>
      <c r="DL77" s="263"/>
      <c r="DM77" s="263"/>
      <c r="DN77" s="263"/>
      <c r="DO77" s="263"/>
      <c r="DP77" s="263"/>
      <c r="DQ77" s="263"/>
      <c r="DR77" s="263"/>
      <c r="DS77" s="263"/>
      <c r="DT77" s="263"/>
      <c r="DU77" s="263"/>
      <c r="DV77" s="263"/>
      <c r="DW77" s="263"/>
      <c r="DX77" s="263"/>
      <c r="DY77" s="263"/>
      <c r="DZ77" s="263"/>
      <c r="EA77" s="263"/>
      <c r="EB77" s="263"/>
      <c r="EC77" s="263"/>
      <c r="ED77" s="263"/>
      <c r="EE77" s="263"/>
      <c r="EF77" s="263"/>
      <c r="EG77" s="263"/>
      <c r="EH77" s="263"/>
      <c r="EI77" s="263"/>
      <c r="EJ77" s="263"/>
      <c r="EK77" s="263"/>
      <c r="EL77" s="263"/>
      <c r="EM77" s="263"/>
      <c r="EN77" s="263"/>
      <c r="EO77" s="263"/>
      <c r="EP77" s="263"/>
      <c r="EQ77" s="263"/>
      <c r="ER77" s="263"/>
      <c r="ES77" s="263"/>
      <c r="ET77" s="263"/>
      <c r="EU77" s="263"/>
      <c r="EV77" s="263"/>
      <c r="EW77" s="263"/>
      <c r="EX77" s="263"/>
      <c r="EY77" s="263"/>
      <c r="EZ77" s="263"/>
      <c r="FA77" s="263"/>
      <c r="FB77" s="263"/>
      <c r="FC77" s="263"/>
      <c r="FD77" s="263"/>
      <c r="FE77" s="263"/>
      <c r="FF77" s="263"/>
      <c r="FG77" s="263"/>
      <c r="FH77" s="263"/>
      <c r="FI77" s="263"/>
      <c r="FJ77" s="263"/>
      <c r="FK77" s="263"/>
      <c r="FL77" s="263"/>
      <c r="FM77" s="263"/>
      <c r="FN77" s="263"/>
      <c r="FO77" s="263"/>
      <c r="FP77" s="263"/>
      <c r="FQ77" s="263"/>
      <c r="FR77" s="263"/>
      <c r="FS77" s="263"/>
      <c r="FT77" s="263"/>
      <c r="FU77" s="263"/>
      <c r="FV77" s="263"/>
      <c r="FW77" s="263"/>
      <c r="FX77" s="263"/>
      <c r="FY77" s="263"/>
      <c r="FZ77" s="263"/>
      <c r="GA77" s="263"/>
      <c r="GB77" s="263"/>
      <c r="GC77" s="263"/>
      <c r="GD77" s="263"/>
      <c r="GE77" s="263"/>
      <c r="GF77" s="263"/>
      <c r="GG77" s="263"/>
      <c r="GH77" s="263"/>
      <c r="GI77" s="263"/>
      <c r="GJ77" s="263"/>
      <c r="GK77" s="263"/>
      <c r="GL77" s="263"/>
      <c r="GM77" s="263"/>
    </row>
    <row r="78" spans="1:195" s="103" customFormat="1" ht="32.25" x14ac:dyDescent="0.2">
      <c r="B78" s="287" t="s">
        <v>1154</v>
      </c>
      <c r="C78" s="287"/>
      <c r="D78" s="91" t="s">
        <v>1004</v>
      </c>
      <c r="E78" s="102" t="s">
        <v>728</v>
      </c>
      <c r="F78" s="395">
        <v>0.05</v>
      </c>
      <c r="G78" s="316" t="s">
        <v>26</v>
      </c>
      <c r="H78" s="395">
        <v>1</v>
      </c>
      <c r="I78" s="396" t="s">
        <v>918</v>
      </c>
      <c r="J78" s="397">
        <v>0.9</v>
      </c>
      <c r="K78" s="398" t="s">
        <v>55</v>
      </c>
      <c r="L78" s="399">
        <v>4.4999999999999998E-2</v>
      </c>
      <c r="M78" s="400">
        <v>0.77</v>
      </c>
      <c r="N78" s="400">
        <v>0.32</v>
      </c>
      <c r="O78" s="400">
        <v>5.3999999999999999E-2</v>
      </c>
      <c r="P78" s="316" t="s">
        <v>28</v>
      </c>
      <c r="Q78" s="401">
        <v>0.22800000000000001</v>
      </c>
      <c r="R78" s="316"/>
      <c r="S78" s="395" t="s">
        <v>848</v>
      </c>
      <c r="T78" s="402">
        <v>8.6999999999999994E-2</v>
      </c>
      <c r="U78" s="402">
        <v>8.6000000000000007E-6</v>
      </c>
      <c r="V78" s="402">
        <v>140</v>
      </c>
      <c r="W78" s="402">
        <v>6.6E-3</v>
      </c>
      <c r="X78" s="403">
        <v>530</v>
      </c>
      <c r="Y78" s="404" t="s">
        <v>29</v>
      </c>
      <c r="Z78" s="405" t="s">
        <v>1357</v>
      </c>
      <c r="AA78" s="406" t="s">
        <v>1357</v>
      </c>
      <c r="AB78" s="407">
        <v>2</v>
      </c>
      <c r="AC78" s="444" t="s">
        <v>167</v>
      </c>
      <c r="AD78" s="409">
        <v>1</v>
      </c>
      <c r="AE78" s="406" t="s">
        <v>168</v>
      </c>
      <c r="AF78" s="410">
        <v>0.2</v>
      </c>
      <c r="AG78" s="316" t="s">
        <v>169</v>
      </c>
      <c r="AH78" s="411">
        <v>0.4</v>
      </c>
      <c r="AI78" s="519" t="s">
        <v>170</v>
      </c>
      <c r="AJ78" s="410" t="s">
        <v>1357</v>
      </c>
      <c r="AK78" s="316" t="s">
        <v>1357</v>
      </c>
      <c r="AL78" s="411" t="s">
        <v>1357</v>
      </c>
      <c r="AM78" s="398" t="s">
        <v>1357</v>
      </c>
      <c r="AN78" s="263"/>
      <c r="AO78" s="263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63"/>
      <c r="BI78" s="263"/>
      <c r="BJ78" s="263"/>
      <c r="BK78" s="263"/>
      <c r="BL78" s="263"/>
      <c r="BM78" s="263"/>
      <c r="BN78" s="263"/>
      <c r="BO78" s="263"/>
      <c r="BP78" s="263"/>
      <c r="BQ78" s="263"/>
      <c r="BR78" s="263"/>
      <c r="BS78" s="263"/>
      <c r="BT78" s="263"/>
      <c r="BU78" s="263"/>
      <c r="BV78" s="263"/>
      <c r="BW78" s="263"/>
      <c r="BX78" s="263"/>
      <c r="BY78" s="263"/>
      <c r="BZ78" s="263"/>
      <c r="CA78" s="263"/>
      <c r="CB78" s="263"/>
      <c r="CC78" s="263"/>
      <c r="CD78" s="263"/>
      <c r="CE78" s="263"/>
      <c r="CF78" s="263"/>
      <c r="CG78" s="263"/>
      <c r="CH78" s="263"/>
      <c r="CI78" s="263"/>
      <c r="CJ78" s="263"/>
      <c r="CK78" s="263"/>
      <c r="CL78" s="263"/>
      <c r="CM78" s="263"/>
      <c r="CN78" s="263"/>
      <c r="CO78" s="263"/>
      <c r="CP78" s="263"/>
      <c r="CQ78" s="263"/>
      <c r="CR78" s="263"/>
      <c r="CS78" s="263"/>
      <c r="CT78" s="263"/>
      <c r="CU78" s="263"/>
      <c r="CV78" s="263"/>
      <c r="CW78" s="263"/>
      <c r="CX78" s="263"/>
      <c r="CY78" s="263"/>
      <c r="CZ78" s="263"/>
      <c r="DA78" s="263"/>
      <c r="DB78" s="263"/>
      <c r="DC78" s="263"/>
      <c r="DD78" s="263"/>
      <c r="DE78" s="263"/>
      <c r="DF78" s="263"/>
      <c r="DG78" s="263"/>
      <c r="DH78" s="263"/>
      <c r="DI78" s="263"/>
      <c r="DJ78" s="263"/>
      <c r="DK78" s="263"/>
      <c r="DL78" s="263"/>
      <c r="DM78" s="263"/>
      <c r="DN78" s="263"/>
      <c r="DO78" s="263"/>
      <c r="DP78" s="263"/>
      <c r="DQ78" s="263"/>
      <c r="DR78" s="263"/>
      <c r="DS78" s="263"/>
      <c r="DT78" s="263"/>
      <c r="DU78" s="263"/>
      <c r="DV78" s="263"/>
      <c r="DW78" s="263"/>
      <c r="DX78" s="263"/>
      <c r="DY78" s="263"/>
      <c r="DZ78" s="263"/>
      <c r="EA78" s="263"/>
      <c r="EB78" s="263"/>
      <c r="EC78" s="263"/>
      <c r="ED78" s="263"/>
      <c r="EE78" s="263"/>
      <c r="EF78" s="263"/>
      <c r="EG78" s="263"/>
      <c r="EH78" s="263"/>
      <c r="EI78" s="263"/>
      <c r="EJ78" s="263"/>
      <c r="EK78" s="263"/>
      <c r="EL78" s="263"/>
      <c r="EM78" s="263"/>
      <c r="EN78" s="263"/>
      <c r="EO78" s="263"/>
      <c r="EP78" s="263"/>
      <c r="EQ78" s="263"/>
      <c r="ER78" s="263"/>
      <c r="ES78" s="263"/>
      <c r="ET78" s="263"/>
      <c r="EU78" s="263"/>
      <c r="EV78" s="263"/>
      <c r="EW78" s="263"/>
      <c r="EX78" s="263"/>
      <c r="EY78" s="263"/>
      <c r="EZ78" s="263"/>
      <c r="FA78" s="263"/>
      <c r="FB78" s="263"/>
      <c r="FC78" s="263"/>
      <c r="FD78" s="263"/>
      <c r="FE78" s="263"/>
      <c r="FF78" s="263"/>
      <c r="FG78" s="263"/>
      <c r="FH78" s="263"/>
      <c r="FI78" s="263"/>
      <c r="FJ78" s="263"/>
      <c r="FK78" s="263"/>
      <c r="FL78" s="263"/>
      <c r="FM78" s="263"/>
      <c r="FN78" s="263"/>
      <c r="FO78" s="263"/>
      <c r="FP78" s="263"/>
      <c r="FQ78" s="263"/>
      <c r="FR78" s="263"/>
      <c r="FS78" s="263"/>
      <c r="FT78" s="263"/>
      <c r="FU78" s="263"/>
      <c r="FV78" s="263"/>
      <c r="FW78" s="263"/>
      <c r="FX78" s="263"/>
      <c r="FY78" s="263"/>
      <c r="FZ78" s="263"/>
      <c r="GA78" s="263"/>
      <c r="GB78" s="263"/>
      <c r="GC78" s="263"/>
      <c r="GD78" s="263"/>
      <c r="GE78" s="263"/>
      <c r="GF78" s="263"/>
      <c r="GG78" s="263"/>
      <c r="GH78" s="263"/>
      <c r="GI78" s="263"/>
      <c r="GJ78" s="263"/>
      <c r="GK78" s="263"/>
      <c r="GL78" s="263"/>
      <c r="GM78" s="263"/>
    </row>
    <row r="79" spans="1:195" s="103" customFormat="1" ht="32.25" x14ac:dyDescent="0.2">
      <c r="B79" s="287" t="s">
        <v>1156</v>
      </c>
      <c r="C79" s="90"/>
      <c r="D79" s="91" t="s">
        <v>1004</v>
      </c>
      <c r="E79" s="91" t="s">
        <v>729</v>
      </c>
      <c r="F79" s="395">
        <v>0.05</v>
      </c>
      <c r="G79" s="316" t="s">
        <v>26</v>
      </c>
      <c r="H79" s="395">
        <v>1</v>
      </c>
      <c r="I79" s="396" t="s">
        <v>918</v>
      </c>
      <c r="J79" s="397">
        <v>0.9</v>
      </c>
      <c r="K79" s="398" t="s">
        <v>918</v>
      </c>
      <c r="L79" s="399">
        <v>0.1</v>
      </c>
      <c r="M79" s="400">
        <v>9.3000000000000007</v>
      </c>
      <c r="N79" s="400">
        <v>1.1000000000000001</v>
      </c>
      <c r="O79" s="400">
        <v>0.95</v>
      </c>
      <c r="P79" s="316" t="s">
        <v>28</v>
      </c>
      <c r="Q79" s="401">
        <v>0.54800000000000004</v>
      </c>
      <c r="R79" s="316"/>
      <c r="S79" s="395" t="s">
        <v>848</v>
      </c>
      <c r="T79" s="402">
        <v>0.03</v>
      </c>
      <c r="U79" s="402">
        <v>8.1999999999999994E-6</v>
      </c>
      <c r="V79" s="402">
        <v>1700</v>
      </c>
      <c r="W79" s="402">
        <v>1.4E-3</v>
      </c>
      <c r="X79" s="403">
        <v>300</v>
      </c>
      <c r="Y79" s="404" t="s">
        <v>29</v>
      </c>
      <c r="Z79" s="405" t="s">
        <v>1357</v>
      </c>
      <c r="AA79" s="406" t="s">
        <v>1357</v>
      </c>
      <c r="AB79" s="407">
        <v>0.01</v>
      </c>
      <c r="AC79" s="444" t="s">
        <v>171</v>
      </c>
      <c r="AD79" s="409"/>
      <c r="AE79" s="406"/>
      <c r="AF79" s="410">
        <v>0.01</v>
      </c>
      <c r="AG79" s="316" t="s">
        <v>172</v>
      </c>
      <c r="AH79" s="411">
        <v>0.2</v>
      </c>
      <c r="AI79" s="316" t="s">
        <v>173</v>
      </c>
      <c r="AJ79" s="410" t="s">
        <v>1357</v>
      </c>
      <c r="AK79" s="316" t="s">
        <v>1357</v>
      </c>
      <c r="AL79" s="411" t="s">
        <v>1357</v>
      </c>
      <c r="AM79" s="398" t="s">
        <v>1357</v>
      </c>
      <c r="AN79" s="263"/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3"/>
      <c r="BN79" s="263"/>
      <c r="BO79" s="263"/>
      <c r="BP79" s="263"/>
      <c r="BQ79" s="263"/>
      <c r="BR79" s="263"/>
      <c r="BS79" s="263"/>
      <c r="BT79" s="263"/>
      <c r="BU79" s="263"/>
      <c r="BV79" s="263"/>
      <c r="BW79" s="263"/>
      <c r="BX79" s="263"/>
      <c r="BY79" s="263"/>
      <c r="BZ79" s="263"/>
      <c r="CA79" s="263"/>
      <c r="CB79" s="263"/>
      <c r="CC79" s="263"/>
      <c r="CD79" s="263"/>
      <c r="CE79" s="263"/>
      <c r="CF79" s="263"/>
      <c r="CG79" s="263"/>
      <c r="CH79" s="263"/>
      <c r="CI79" s="263"/>
      <c r="CJ79" s="263"/>
      <c r="CK79" s="263"/>
      <c r="CL79" s="263"/>
      <c r="CM79" s="263"/>
      <c r="CN79" s="263"/>
      <c r="CO79" s="263"/>
      <c r="CP79" s="263"/>
      <c r="CQ79" s="263"/>
      <c r="CR79" s="263"/>
      <c r="CS79" s="263"/>
      <c r="CT79" s="263"/>
      <c r="CU79" s="263"/>
      <c r="CV79" s="263"/>
      <c r="CW79" s="263"/>
      <c r="CX79" s="263"/>
      <c r="CY79" s="263"/>
      <c r="CZ79" s="263"/>
      <c r="DA79" s="263"/>
      <c r="DB79" s="263"/>
      <c r="DC79" s="263"/>
      <c r="DD79" s="263"/>
      <c r="DE79" s="263"/>
      <c r="DF79" s="263"/>
      <c r="DG79" s="263"/>
      <c r="DH79" s="263"/>
      <c r="DI79" s="263"/>
      <c r="DJ79" s="263"/>
      <c r="DK79" s="263"/>
      <c r="DL79" s="263"/>
      <c r="DM79" s="263"/>
      <c r="DN79" s="263"/>
      <c r="DO79" s="263"/>
      <c r="DP79" s="263"/>
      <c r="DQ79" s="263"/>
      <c r="DR79" s="263"/>
      <c r="DS79" s="263"/>
      <c r="DT79" s="263"/>
      <c r="DU79" s="263"/>
      <c r="DV79" s="263"/>
      <c r="DW79" s="263"/>
      <c r="DX79" s="263"/>
      <c r="DY79" s="263"/>
      <c r="DZ79" s="263"/>
      <c r="EA79" s="263"/>
      <c r="EB79" s="263"/>
      <c r="EC79" s="263"/>
      <c r="ED79" s="263"/>
      <c r="EE79" s="263"/>
      <c r="EF79" s="263"/>
      <c r="EG79" s="263"/>
      <c r="EH79" s="263"/>
      <c r="EI79" s="263"/>
      <c r="EJ79" s="263"/>
      <c r="EK79" s="263"/>
      <c r="EL79" s="263"/>
      <c r="EM79" s="263"/>
      <c r="EN79" s="263"/>
      <c r="EO79" s="263"/>
      <c r="EP79" s="263"/>
      <c r="EQ79" s="263"/>
      <c r="ER79" s="263"/>
      <c r="ES79" s="263"/>
      <c r="ET79" s="263"/>
      <c r="EU79" s="263"/>
      <c r="EV79" s="263"/>
      <c r="EW79" s="263"/>
      <c r="EX79" s="263"/>
      <c r="EY79" s="263"/>
      <c r="EZ79" s="263"/>
      <c r="FA79" s="263"/>
      <c r="FB79" s="263"/>
      <c r="FC79" s="263"/>
      <c r="FD79" s="263"/>
      <c r="FE79" s="263"/>
      <c r="FF79" s="263"/>
      <c r="FG79" s="263"/>
      <c r="FH79" s="263"/>
      <c r="FI79" s="263"/>
      <c r="FJ79" s="263"/>
      <c r="FK79" s="263"/>
      <c r="FL79" s="263"/>
      <c r="FM79" s="263"/>
      <c r="FN79" s="263"/>
      <c r="FO79" s="263"/>
      <c r="FP79" s="263"/>
      <c r="FQ79" s="263"/>
      <c r="FR79" s="263"/>
      <c r="FS79" s="263"/>
      <c r="FT79" s="263"/>
      <c r="FU79" s="263"/>
      <c r="FV79" s="263"/>
      <c r="FW79" s="263"/>
      <c r="FX79" s="263"/>
      <c r="FY79" s="263"/>
      <c r="FZ79" s="263"/>
      <c r="GA79" s="263"/>
      <c r="GB79" s="263"/>
      <c r="GC79" s="263"/>
      <c r="GD79" s="263"/>
      <c r="GE79" s="263"/>
      <c r="GF79" s="263"/>
      <c r="GG79" s="263"/>
      <c r="GH79" s="263"/>
      <c r="GI79" s="263"/>
      <c r="GJ79" s="263"/>
      <c r="GK79" s="263"/>
      <c r="GL79" s="263"/>
      <c r="GM79" s="263"/>
    </row>
    <row r="80" spans="1:195" s="103" customFormat="1" ht="32.25" x14ac:dyDescent="0.2">
      <c r="B80" s="287" t="s">
        <v>1158</v>
      </c>
      <c r="C80" s="287"/>
      <c r="D80" s="91" t="s">
        <v>1004</v>
      </c>
      <c r="E80" s="102" t="s">
        <v>730</v>
      </c>
      <c r="F80" s="395">
        <v>0.05</v>
      </c>
      <c r="G80" s="316" t="s">
        <v>26</v>
      </c>
      <c r="H80" s="395">
        <v>1</v>
      </c>
      <c r="I80" s="396" t="s">
        <v>918</v>
      </c>
      <c r="J80" s="397">
        <v>0.9</v>
      </c>
      <c r="K80" s="398" t="s">
        <v>55</v>
      </c>
      <c r="L80" s="399">
        <v>1.7000000000000001E-2</v>
      </c>
      <c r="M80" s="400">
        <v>1.4</v>
      </c>
      <c r="N80" s="400">
        <v>0.56999999999999995</v>
      </c>
      <c r="O80" s="400">
        <v>3.1E-2</v>
      </c>
      <c r="P80" s="316" t="s">
        <v>28</v>
      </c>
      <c r="Q80" s="401"/>
      <c r="R80" s="316"/>
      <c r="S80" s="395" t="s">
        <v>848</v>
      </c>
      <c r="T80" s="402">
        <v>7.8E-2</v>
      </c>
      <c r="U80" s="402">
        <v>8.8000000000000004E-6</v>
      </c>
      <c r="V80" s="402">
        <v>140</v>
      </c>
      <c r="W80" s="402">
        <v>1.7000000000000001E-2</v>
      </c>
      <c r="X80" s="403">
        <v>1300</v>
      </c>
      <c r="Y80" s="404" t="s">
        <v>29</v>
      </c>
      <c r="Z80" s="405" t="s">
        <v>1357</v>
      </c>
      <c r="AA80" s="406" t="s">
        <v>1357</v>
      </c>
      <c r="AB80" s="407"/>
      <c r="AC80" s="444"/>
      <c r="AD80" s="409"/>
      <c r="AE80" s="406"/>
      <c r="AF80" s="410">
        <v>0.02</v>
      </c>
      <c r="AG80" s="316" t="s">
        <v>1130</v>
      </c>
      <c r="AH80" s="411">
        <v>1</v>
      </c>
      <c r="AI80" s="316" t="s">
        <v>1131</v>
      </c>
      <c r="AJ80" s="410" t="s">
        <v>1357</v>
      </c>
      <c r="AK80" s="316" t="s">
        <v>1357</v>
      </c>
      <c r="AL80" s="411" t="s">
        <v>1357</v>
      </c>
      <c r="AM80" s="398" t="s">
        <v>1357</v>
      </c>
      <c r="AN80" s="263"/>
      <c r="AO80" s="263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3"/>
      <c r="BN80" s="263"/>
      <c r="BO80" s="263"/>
      <c r="BP80" s="263"/>
      <c r="BQ80" s="263"/>
      <c r="BR80" s="263"/>
      <c r="BS80" s="263"/>
      <c r="BT80" s="263"/>
      <c r="BU80" s="263"/>
      <c r="BV80" s="263"/>
      <c r="BW80" s="263"/>
      <c r="BX80" s="263"/>
      <c r="BY80" s="263"/>
      <c r="BZ80" s="263"/>
      <c r="CA80" s="263"/>
      <c r="CB80" s="263"/>
      <c r="CC80" s="263"/>
      <c r="CD80" s="263"/>
      <c r="CE80" s="263"/>
      <c r="CF80" s="263"/>
      <c r="CG80" s="263"/>
      <c r="CH80" s="263"/>
      <c r="CI80" s="263"/>
      <c r="CJ80" s="263"/>
      <c r="CK80" s="263"/>
      <c r="CL80" s="263"/>
      <c r="CM80" s="263"/>
      <c r="CN80" s="263"/>
      <c r="CO80" s="263"/>
      <c r="CP80" s="263"/>
      <c r="CQ80" s="263"/>
      <c r="CR80" s="263"/>
      <c r="CS80" s="263"/>
      <c r="CT80" s="263"/>
      <c r="CU80" s="263"/>
      <c r="CV80" s="263"/>
      <c r="CW80" s="263"/>
      <c r="CX80" s="263"/>
      <c r="CY80" s="263"/>
      <c r="CZ80" s="263"/>
      <c r="DA80" s="263"/>
      <c r="DB80" s="263"/>
      <c r="DC80" s="263"/>
      <c r="DD80" s="263"/>
      <c r="DE80" s="263"/>
      <c r="DF80" s="263"/>
      <c r="DG80" s="263"/>
      <c r="DH80" s="263"/>
      <c r="DI80" s="263"/>
      <c r="DJ80" s="263"/>
      <c r="DK80" s="263"/>
      <c r="DL80" s="263"/>
      <c r="DM80" s="263"/>
      <c r="DN80" s="263"/>
      <c r="DO80" s="263"/>
      <c r="DP80" s="263"/>
      <c r="DQ80" s="263"/>
      <c r="DR80" s="263"/>
      <c r="DS80" s="263"/>
      <c r="DT80" s="263"/>
      <c r="DU80" s="263"/>
      <c r="DV80" s="263"/>
      <c r="DW80" s="263"/>
      <c r="DX80" s="263"/>
      <c r="DY80" s="263"/>
      <c r="DZ80" s="263"/>
      <c r="EA80" s="263"/>
      <c r="EB80" s="263"/>
      <c r="EC80" s="263"/>
      <c r="ED80" s="263"/>
      <c r="EE80" s="263"/>
      <c r="EF80" s="263"/>
      <c r="EG80" s="263"/>
      <c r="EH80" s="263"/>
      <c r="EI80" s="263"/>
      <c r="EJ80" s="263"/>
      <c r="EK80" s="263"/>
      <c r="EL80" s="263"/>
      <c r="EM80" s="263"/>
      <c r="EN80" s="263"/>
      <c r="EO80" s="263"/>
      <c r="EP80" s="263"/>
      <c r="EQ80" s="263"/>
      <c r="ER80" s="263"/>
      <c r="ES80" s="263"/>
      <c r="ET80" s="263"/>
      <c r="EU80" s="263"/>
      <c r="EV80" s="263"/>
      <c r="EW80" s="263"/>
      <c r="EX80" s="263"/>
      <c r="EY80" s="263"/>
      <c r="EZ80" s="263"/>
      <c r="FA80" s="263"/>
      <c r="FB80" s="263"/>
      <c r="FC80" s="263"/>
      <c r="FD80" s="263"/>
      <c r="FE80" s="263"/>
      <c r="FF80" s="263"/>
      <c r="FG80" s="263"/>
      <c r="FH80" s="263"/>
      <c r="FI80" s="263"/>
      <c r="FJ80" s="263"/>
      <c r="FK80" s="263"/>
      <c r="FL80" s="263"/>
      <c r="FM80" s="263"/>
      <c r="FN80" s="263"/>
      <c r="FO80" s="263"/>
      <c r="FP80" s="263"/>
      <c r="FQ80" s="263"/>
      <c r="FR80" s="263"/>
      <c r="FS80" s="263"/>
      <c r="FT80" s="263"/>
      <c r="FU80" s="263"/>
      <c r="FV80" s="263"/>
      <c r="FW80" s="263"/>
      <c r="FX80" s="263"/>
      <c r="FY80" s="263"/>
      <c r="FZ80" s="263"/>
      <c r="GA80" s="263"/>
      <c r="GB80" s="263"/>
      <c r="GC80" s="263"/>
      <c r="GD80" s="263"/>
      <c r="GE80" s="263"/>
      <c r="GF80" s="263"/>
      <c r="GG80" s="263"/>
      <c r="GH80" s="263"/>
      <c r="GI80" s="263"/>
      <c r="GJ80" s="263"/>
      <c r="GK80" s="263"/>
      <c r="GL80" s="263"/>
      <c r="GM80" s="263"/>
    </row>
    <row r="81" spans="1:195" s="103" customFormat="1" ht="32.25" x14ac:dyDescent="0.2">
      <c r="B81" s="287" t="s">
        <v>1160</v>
      </c>
      <c r="C81" s="287"/>
      <c r="D81" s="91" t="s">
        <v>1004</v>
      </c>
      <c r="E81" s="102" t="s">
        <v>731</v>
      </c>
      <c r="F81" s="395">
        <v>0.05</v>
      </c>
      <c r="G81" s="316" t="s">
        <v>26</v>
      </c>
      <c r="H81" s="395">
        <v>1</v>
      </c>
      <c r="I81" s="396" t="s">
        <v>918</v>
      </c>
      <c r="J81" s="397">
        <v>0.9</v>
      </c>
      <c r="K81" s="398" t="s">
        <v>55</v>
      </c>
      <c r="L81" s="399">
        <v>8.3999999999999995E-3</v>
      </c>
      <c r="M81" s="400">
        <v>1.4</v>
      </c>
      <c r="N81" s="400">
        <v>0.56999999999999995</v>
      </c>
      <c r="O81" s="400">
        <v>1.0999999999999999E-2</v>
      </c>
      <c r="P81" s="316" t="s">
        <v>28</v>
      </c>
      <c r="Q81" s="401"/>
      <c r="R81" s="316"/>
      <c r="S81" s="395" t="s">
        <v>848</v>
      </c>
      <c r="T81" s="402">
        <v>7.8E-2</v>
      </c>
      <c r="U81" s="402">
        <v>8.8000000000000004E-6</v>
      </c>
      <c r="V81" s="402">
        <v>75</v>
      </c>
      <c r="W81" s="402">
        <v>9.1E-4</v>
      </c>
      <c r="X81" s="403">
        <v>4400</v>
      </c>
      <c r="Y81" s="404" t="s">
        <v>29</v>
      </c>
      <c r="Z81" s="405" t="s">
        <v>1357</v>
      </c>
      <c r="AA81" s="406" t="s">
        <v>1357</v>
      </c>
      <c r="AB81" s="407">
        <v>0.04</v>
      </c>
      <c r="AC81" s="444" t="s">
        <v>108</v>
      </c>
      <c r="AD81" s="409"/>
      <c r="AE81" s="406"/>
      <c r="AF81" s="410">
        <v>4.0000000000000001E-3</v>
      </c>
      <c r="AG81" s="316" t="s">
        <v>1132</v>
      </c>
      <c r="AH81" s="411" t="s">
        <v>1357</v>
      </c>
      <c r="AI81" s="316" t="s">
        <v>1357</v>
      </c>
      <c r="AJ81" s="410">
        <v>5.7000000000000002E-2</v>
      </c>
      <c r="AK81" s="316" t="s">
        <v>1133</v>
      </c>
      <c r="AL81" s="411">
        <v>1.5999999999999999E-5</v>
      </c>
      <c r="AM81" s="398" t="s">
        <v>1134</v>
      </c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3"/>
      <c r="BN81" s="263"/>
      <c r="BO81" s="263"/>
      <c r="BP81" s="263"/>
      <c r="BQ81" s="263"/>
      <c r="BR81" s="263"/>
      <c r="BS81" s="263"/>
      <c r="BT81" s="263"/>
      <c r="BU81" s="263"/>
      <c r="BV81" s="263"/>
      <c r="BW81" s="263"/>
      <c r="BX81" s="263"/>
      <c r="BY81" s="263"/>
      <c r="BZ81" s="263"/>
      <c r="CA81" s="263"/>
      <c r="CB81" s="263"/>
      <c r="CC81" s="263"/>
      <c r="CD81" s="263"/>
      <c r="CE81" s="263"/>
      <c r="CF81" s="263"/>
      <c r="CG81" s="263"/>
      <c r="CH81" s="263"/>
      <c r="CI81" s="263"/>
      <c r="CJ81" s="263"/>
      <c r="CK81" s="263"/>
      <c r="CL81" s="263"/>
      <c r="CM81" s="263"/>
      <c r="CN81" s="263"/>
      <c r="CO81" s="263"/>
      <c r="CP81" s="263"/>
      <c r="CQ81" s="263"/>
      <c r="CR81" s="263"/>
      <c r="CS81" s="263"/>
      <c r="CT81" s="263"/>
      <c r="CU81" s="263"/>
      <c r="CV81" s="263"/>
      <c r="CW81" s="263"/>
      <c r="CX81" s="263"/>
      <c r="CY81" s="263"/>
      <c r="CZ81" s="263"/>
      <c r="DA81" s="263"/>
      <c r="DB81" s="263"/>
      <c r="DC81" s="263"/>
      <c r="DD81" s="263"/>
      <c r="DE81" s="263"/>
      <c r="DF81" s="263"/>
      <c r="DG81" s="263"/>
      <c r="DH81" s="263"/>
      <c r="DI81" s="263"/>
      <c r="DJ81" s="263"/>
      <c r="DK81" s="263"/>
      <c r="DL81" s="263"/>
      <c r="DM81" s="263"/>
      <c r="DN81" s="263"/>
      <c r="DO81" s="263"/>
      <c r="DP81" s="263"/>
      <c r="DQ81" s="263"/>
      <c r="DR81" s="263"/>
      <c r="DS81" s="263"/>
      <c r="DT81" s="263"/>
      <c r="DU81" s="263"/>
      <c r="DV81" s="263"/>
      <c r="DW81" s="263"/>
      <c r="DX81" s="263"/>
      <c r="DY81" s="263"/>
      <c r="DZ81" s="263"/>
      <c r="EA81" s="263"/>
      <c r="EB81" s="263"/>
      <c r="EC81" s="263"/>
      <c r="ED81" s="263"/>
      <c r="EE81" s="263"/>
      <c r="EF81" s="263"/>
      <c r="EG81" s="263"/>
      <c r="EH81" s="263"/>
      <c r="EI81" s="263"/>
      <c r="EJ81" s="263"/>
      <c r="EK81" s="263"/>
      <c r="EL81" s="263"/>
      <c r="EM81" s="263"/>
      <c r="EN81" s="263"/>
      <c r="EO81" s="263"/>
      <c r="EP81" s="263"/>
      <c r="EQ81" s="263"/>
      <c r="ER81" s="263"/>
      <c r="ES81" s="263"/>
      <c r="ET81" s="263"/>
      <c r="EU81" s="263"/>
      <c r="EV81" s="263"/>
      <c r="EW81" s="263"/>
      <c r="EX81" s="263"/>
      <c r="EY81" s="263"/>
      <c r="EZ81" s="263"/>
      <c r="FA81" s="263"/>
      <c r="FB81" s="263"/>
      <c r="FC81" s="263"/>
      <c r="FD81" s="263"/>
      <c r="FE81" s="263"/>
      <c r="FF81" s="263"/>
      <c r="FG81" s="263"/>
      <c r="FH81" s="263"/>
      <c r="FI81" s="263"/>
      <c r="FJ81" s="263"/>
      <c r="FK81" s="263"/>
      <c r="FL81" s="263"/>
      <c r="FM81" s="263"/>
      <c r="FN81" s="263"/>
      <c r="FO81" s="263"/>
      <c r="FP81" s="263"/>
      <c r="FQ81" s="263"/>
      <c r="FR81" s="263"/>
      <c r="FS81" s="263"/>
      <c r="FT81" s="263"/>
      <c r="FU81" s="263"/>
      <c r="FV81" s="263"/>
      <c r="FW81" s="263"/>
      <c r="FX81" s="263"/>
      <c r="FY81" s="263"/>
      <c r="FZ81" s="263"/>
      <c r="GA81" s="263"/>
      <c r="GB81" s="263"/>
      <c r="GC81" s="263"/>
      <c r="GD81" s="263"/>
      <c r="GE81" s="263"/>
      <c r="GF81" s="263"/>
      <c r="GG81" s="263"/>
      <c r="GH81" s="263"/>
      <c r="GI81" s="263"/>
      <c r="GJ81" s="263"/>
      <c r="GK81" s="263"/>
      <c r="GL81" s="263"/>
      <c r="GM81" s="263"/>
    </row>
    <row r="82" spans="1:195" s="103" customFormat="1" ht="21.75" x14ac:dyDescent="0.2">
      <c r="B82" s="287" t="s">
        <v>1162</v>
      </c>
      <c r="C82" s="287"/>
      <c r="D82" s="91" t="s">
        <v>1004</v>
      </c>
      <c r="E82" s="102" t="s">
        <v>732</v>
      </c>
      <c r="F82" s="395">
        <v>0.05</v>
      </c>
      <c r="G82" s="316" t="s">
        <v>26</v>
      </c>
      <c r="H82" s="395">
        <v>1</v>
      </c>
      <c r="I82" s="396" t="s">
        <v>918</v>
      </c>
      <c r="J82" s="395">
        <v>0.09</v>
      </c>
      <c r="K82" s="398" t="s">
        <v>55</v>
      </c>
      <c r="L82" s="399">
        <v>1.6E-2</v>
      </c>
      <c r="M82" s="400">
        <v>1.3</v>
      </c>
      <c r="N82" s="400">
        <v>0.55000000000000004</v>
      </c>
      <c r="O82" s="400">
        <v>2.5999999999999999E-2</v>
      </c>
      <c r="P82" s="316" t="s">
        <v>28</v>
      </c>
      <c r="Q82" s="401"/>
      <c r="R82" s="316"/>
      <c r="S82" s="395" t="s">
        <v>848</v>
      </c>
      <c r="T82" s="402">
        <v>7.9000000000000001E-2</v>
      </c>
      <c r="U82" s="402">
        <v>9.0999999999999993E-6</v>
      </c>
      <c r="V82" s="402">
        <v>94</v>
      </c>
      <c r="W82" s="402">
        <v>0.01</v>
      </c>
      <c r="X82" s="403">
        <v>1100</v>
      </c>
      <c r="Y82" s="404" t="s">
        <v>29</v>
      </c>
      <c r="Z82" s="405" t="s">
        <v>1357</v>
      </c>
      <c r="AA82" s="406" t="s">
        <v>1357</v>
      </c>
      <c r="AB82" s="407"/>
      <c r="AC82" s="444"/>
      <c r="AD82" s="409"/>
      <c r="AE82" s="406"/>
      <c r="AF82" s="410" t="s">
        <v>1357</v>
      </c>
      <c r="AG82" s="316" t="s">
        <v>1357</v>
      </c>
      <c r="AH82" s="411" t="s">
        <v>1357</v>
      </c>
      <c r="AI82" s="316" t="s">
        <v>1357</v>
      </c>
      <c r="AJ82" s="410">
        <v>1.0999999999999999E-2</v>
      </c>
      <c r="AK82" s="316" t="s">
        <v>165</v>
      </c>
      <c r="AL82" s="411">
        <v>1.7E-6</v>
      </c>
      <c r="AM82" s="398" t="s">
        <v>1135</v>
      </c>
      <c r="AN82" s="263"/>
      <c r="AO82" s="263"/>
      <c r="AP82" s="263"/>
      <c r="AQ82" s="263"/>
      <c r="AR82" s="263"/>
      <c r="AS82" s="263"/>
      <c r="AT82" s="263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3"/>
      <c r="BI82" s="263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3"/>
      <c r="BX82" s="263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3"/>
      <c r="CM82" s="263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3"/>
      <c r="DB82" s="263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3"/>
      <c r="DQ82" s="263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3"/>
      <c r="EF82" s="263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3"/>
      <c r="EU82" s="263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3"/>
      <c r="FJ82" s="263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3"/>
      <c r="FY82" s="263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3"/>
    </row>
    <row r="83" spans="1:195" s="103" customFormat="1" ht="32.25" x14ac:dyDescent="0.2">
      <c r="B83" s="287" t="s">
        <v>1163</v>
      </c>
      <c r="C83" s="287"/>
      <c r="D83" s="91" t="s">
        <v>1004</v>
      </c>
      <c r="E83" s="102" t="s">
        <v>733</v>
      </c>
      <c r="F83" s="395">
        <v>0.01</v>
      </c>
      <c r="G83" s="316" t="s">
        <v>26</v>
      </c>
      <c r="H83" s="395">
        <v>1</v>
      </c>
      <c r="I83" s="396" t="s">
        <v>918</v>
      </c>
      <c r="J83" s="397">
        <v>0.9</v>
      </c>
      <c r="K83" s="398" t="s">
        <v>918</v>
      </c>
      <c r="L83" s="399">
        <v>1.7000000000000001E-2</v>
      </c>
      <c r="M83" s="400">
        <v>1.4</v>
      </c>
      <c r="N83" s="400">
        <v>0.6</v>
      </c>
      <c r="O83" s="400">
        <v>3.4000000000000002E-2</v>
      </c>
      <c r="P83" s="316" t="s">
        <v>28</v>
      </c>
      <c r="Q83" s="401">
        <v>0.22800000000000001</v>
      </c>
      <c r="R83" s="316"/>
      <c r="S83" s="395" t="s">
        <v>848</v>
      </c>
      <c r="T83" s="402">
        <v>8.6999999999999994E-2</v>
      </c>
      <c r="U83" s="402">
        <v>1.2999999999999999E-5</v>
      </c>
      <c r="V83" s="402">
        <v>160</v>
      </c>
      <c r="W83" s="402">
        <v>9.7000000000000003E-2</v>
      </c>
      <c r="X83" s="403">
        <v>1100</v>
      </c>
      <c r="Y83" s="404" t="s">
        <v>29</v>
      </c>
      <c r="Z83" s="405" t="s">
        <v>1357</v>
      </c>
      <c r="AA83" s="406" t="s">
        <v>1357</v>
      </c>
      <c r="AB83" s="407">
        <v>0.7</v>
      </c>
      <c r="AC83" s="444" t="s">
        <v>1136</v>
      </c>
      <c r="AD83" s="409">
        <v>7</v>
      </c>
      <c r="AE83" s="406" t="s">
        <v>1137</v>
      </c>
      <c r="AF83" s="410">
        <v>0.3</v>
      </c>
      <c r="AG83" s="316" t="s">
        <v>121</v>
      </c>
      <c r="AH83" s="411">
        <v>0.7</v>
      </c>
      <c r="AI83" s="316" t="s">
        <v>122</v>
      </c>
      <c r="AJ83" s="410" t="s">
        <v>1357</v>
      </c>
      <c r="AK83" s="316" t="s">
        <v>1357</v>
      </c>
      <c r="AL83" s="411" t="s">
        <v>1357</v>
      </c>
      <c r="AM83" s="398" t="s">
        <v>1357</v>
      </c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3"/>
      <c r="BI83" s="263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3"/>
      <c r="BX83" s="263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3"/>
      <c r="CM83" s="263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3"/>
      <c r="DB83" s="263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3"/>
      <c r="DQ83" s="263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3"/>
      <c r="EF83" s="263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3"/>
      <c r="EU83" s="263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3"/>
      <c r="FJ83" s="263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3"/>
      <c r="FY83" s="263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3"/>
    </row>
    <row r="84" spans="1:195" s="103" customFormat="1" ht="21.75" x14ac:dyDescent="0.2">
      <c r="B84" s="287" t="s">
        <v>123</v>
      </c>
      <c r="C84" s="90"/>
      <c r="D84" s="91" t="s">
        <v>1004</v>
      </c>
      <c r="E84" s="91" t="s">
        <v>734</v>
      </c>
      <c r="F84" s="395">
        <v>0.01</v>
      </c>
      <c r="G84" s="316" t="s">
        <v>26</v>
      </c>
      <c r="H84" s="395">
        <v>1</v>
      </c>
      <c r="I84" s="396" t="s">
        <v>918</v>
      </c>
      <c r="J84" s="397">
        <v>0.9</v>
      </c>
      <c r="K84" s="398" t="s">
        <v>918</v>
      </c>
      <c r="L84" s="399"/>
      <c r="M84" s="400"/>
      <c r="N84" s="400"/>
      <c r="O84" s="400"/>
      <c r="P84" s="316"/>
      <c r="Q84" s="401"/>
      <c r="R84" s="316"/>
      <c r="S84" s="395" t="s">
        <v>848</v>
      </c>
      <c r="T84" s="402">
        <v>2.9000000000000001E-2</v>
      </c>
      <c r="U84" s="402">
        <v>8.1000000000000004E-6</v>
      </c>
      <c r="V84" s="402">
        <v>160</v>
      </c>
      <c r="W84" s="402">
        <v>0.52</v>
      </c>
      <c r="X84" s="403">
        <v>1100</v>
      </c>
      <c r="Y84" s="404" t="s">
        <v>29</v>
      </c>
      <c r="Z84" s="405" t="s">
        <v>1357</v>
      </c>
      <c r="AA84" s="406" t="s">
        <v>1357</v>
      </c>
      <c r="AB84" s="407"/>
      <c r="AC84" s="444"/>
      <c r="AD84" s="409"/>
      <c r="AE84" s="406"/>
      <c r="AF84" s="410">
        <v>30</v>
      </c>
      <c r="AG84" s="316" t="s">
        <v>124</v>
      </c>
      <c r="AH84" s="411">
        <v>30</v>
      </c>
      <c r="AI84" s="316" t="s">
        <v>125</v>
      </c>
      <c r="AJ84" s="410" t="s">
        <v>1357</v>
      </c>
      <c r="AK84" s="316" t="s">
        <v>1357</v>
      </c>
      <c r="AL84" s="411" t="s">
        <v>1357</v>
      </c>
      <c r="AM84" s="398" t="s">
        <v>1357</v>
      </c>
      <c r="AN84" s="263"/>
      <c r="AO84" s="263"/>
      <c r="AP84" s="263"/>
      <c r="AQ84" s="263"/>
      <c r="AR84" s="263"/>
      <c r="AS84" s="263"/>
      <c r="AT84" s="263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3"/>
      <c r="BI84" s="263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3"/>
      <c r="BX84" s="263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3"/>
      <c r="CM84" s="263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3"/>
      <c r="DB84" s="263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3"/>
      <c r="DQ84" s="263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3"/>
      <c r="EF84" s="263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3"/>
      <c r="EU84" s="263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3"/>
      <c r="FJ84" s="263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3"/>
      <c r="FY84" s="263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3"/>
    </row>
    <row r="85" spans="1:195" s="103" customFormat="1" ht="42.75" x14ac:dyDescent="0.2">
      <c r="B85" s="287" t="s">
        <v>1167</v>
      </c>
      <c r="C85" s="90"/>
      <c r="D85" s="91" t="s">
        <v>1004</v>
      </c>
      <c r="E85" s="91" t="s">
        <v>735</v>
      </c>
      <c r="F85" s="395" t="s">
        <v>916</v>
      </c>
      <c r="G85" s="316" t="s">
        <v>917</v>
      </c>
      <c r="H85" s="395">
        <v>1</v>
      </c>
      <c r="I85" s="396" t="s">
        <v>918</v>
      </c>
      <c r="J85" s="395">
        <v>1</v>
      </c>
      <c r="K85" s="398" t="s">
        <v>103</v>
      </c>
      <c r="L85" s="399">
        <v>0.13300000000000001</v>
      </c>
      <c r="M85" s="400"/>
      <c r="N85" s="400"/>
      <c r="O85" s="400"/>
      <c r="P85" s="308" t="s">
        <v>922</v>
      </c>
      <c r="Q85" s="401"/>
      <c r="R85" s="316"/>
      <c r="S85" s="395" t="s">
        <v>848</v>
      </c>
      <c r="T85" s="402">
        <v>7.4999999999999997E-2</v>
      </c>
      <c r="U85" s="402">
        <v>7.0999999999999998E-6</v>
      </c>
      <c r="V85" s="402">
        <v>3720</v>
      </c>
      <c r="W85" s="402">
        <v>5.7000000000000002E-3</v>
      </c>
      <c r="X85" s="403">
        <v>57</v>
      </c>
      <c r="Y85" s="404" t="s">
        <v>104</v>
      </c>
      <c r="Z85" s="405" t="s">
        <v>1357</v>
      </c>
      <c r="AA85" s="406" t="s">
        <v>1357</v>
      </c>
      <c r="AB85" s="407">
        <v>0.5</v>
      </c>
      <c r="AC85" s="408" t="s">
        <v>126</v>
      </c>
      <c r="AD85" s="409">
        <v>0.06</v>
      </c>
      <c r="AE85" s="316" t="s">
        <v>126</v>
      </c>
      <c r="AF85" s="410">
        <v>0.05</v>
      </c>
      <c r="AG85" s="316" t="s">
        <v>127</v>
      </c>
      <c r="AH85" s="411">
        <v>6.0000000000000001E-3</v>
      </c>
      <c r="AI85" s="316" t="s">
        <v>128</v>
      </c>
      <c r="AJ85" s="410" t="s">
        <v>1357</v>
      </c>
      <c r="AK85" s="316" t="s">
        <v>1357</v>
      </c>
      <c r="AL85" s="411" t="s">
        <v>1357</v>
      </c>
      <c r="AM85" s="398" t="s">
        <v>1357</v>
      </c>
      <c r="AN85" s="263"/>
      <c r="AO85" s="263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3"/>
      <c r="BI85" s="263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3"/>
      <c r="BX85" s="263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3"/>
      <c r="CM85" s="263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3"/>
      <c r="DB85" s="263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3"/>
      <c r="DQ85" s="263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3"/>
      <c r="EF85" s="263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3"/>
      <c r="EU85" s="263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3"/>
      <c r="FJ85" s="263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3"/>
      <c r="FY85" s="263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3"/>
    </row>
    <row r="86" spans="1:195" s="103" customFormat="1" ht="42.75" x14ac:dyDescent="0.2">
      <c r="B86" s="287" t="s">
        <v>1168</v>
      </c>
      <c r="C86" s="90"/>
      <c r="D86" s="91" t="s">
        <v>1004</v>
      </c>
      <c r="E86" s="91" t="s">
        <v>736</v>
      </c>
      <c r="F86" s="395" t="s">
        <v>916</v>
      </c>
      <c r="G86" s="316" t="s">
        <v>917</v>
      </c>
      <c r="H86" s="395">
        <v>1</v>
      </c>
      <c r="I86" s="396" t="s">
        <v>918</v>
      </c>
      <c r="J86" s="395">
        <v>1</v>
      </c>
      <c r="K86" s="398" t="s">
        <v>103</v>
      </c>
      <c r="L86" s="399">
        <v>9.4399999999999998E-2</v>
      </c>
      <c r="M86" s="400"/>
      <c r="N86" s="400"/>
      <c r="O86" s="400"/>
      <c r="P86" s="308" t="s">
        <v>922</v>
      </c>
      <c r="Q86" s="401"/>
      <c r="R86" s="316"/>
      <c r="S86" s="395" t="s">
        <v>848</v>
      </c>
      <c r="T86" s="402">
        <v>7.4999999999999997E-2</v>
      </c>
      <c r="U86" s="402">
        <v>7.0999999999999998E-6</v>
      </c>
      <c r="V86" s="402">
        <v>820</v>
      </c>
      <c r="W86" s="402">
        <v>7.7000000000000002E-3</v>
      </c>
      <c r="X86" s="403">
        <v>48</v>
      </c>
      <c r="Y86" s="404" t="s">
        <v>104</v>
      </c>
      <c r="Z86" s="405" t="s">
        <v>1357</v>
      </c>
      <c r="AA86" s="406" t="s">
        <v>1357</v>
      </c>
      <c r="AB86" s="407">
        <v>0.5</v>
      </c>
      <c r="AC86" s="408" t="s">
        <v>129</v>
      </c>
      <c r="AD86" s="409">
        <v>0.06</v>
      </c>
      <c r="AE86" s="316" t="s">
        <v>130</v>
      </c>
      <c r="AF86" s="410">
        <v>0.05</v>
      </c>
      <c r="AG86" s="316" t="s">
        <v>131</v>
      </c>
      <c r="AH86" s="411">
        <v>6.0000000000000001E-3</v>
      </c>
      <c r="AI86" s="316" t="s">
        <v>128</v>
      </c>
      <c r="AJ86" s="410" t="s">
        <v>1357</v>
      </c>
      <c r="AK86" s="316" t="s">
        <v>1357</v>
      </c>
      <c r="AL86" s="411" t="s">
        <v>1357</v>
      </c>
      <c r="AM86" s="398" t="s">
        <v>1357</v>
      </c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3"/>
      <c r="BI86" s="263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3"/>
      <c r="BX86" s="263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3"/>
      <c r="CM86" s="263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3"/>
      <c r="DB86" s="263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3"/>
      <c r="DQ86" s="263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3"/>
      <c r="EF86" s="263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3"/>
      <c r="EU86" s="263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3"/>
      <c r="FJ86" s="263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3"/>
      <c r="FY86" s="263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3"/>
    </row>
    <row r="87" spans="1:195" s="103" customFormat="1" ht="21.75" x14ac:dyDescent="0.2">
      <c r="B87" s="287" t="s">
        <v>1170</v>
      </c>
      <c r="C87" s="90"/>
      <c r="D87" s="91" t="s">
        <v>1004</v>
      </c>
      <c r="E87" s="91" t="s">
        <v>737</v>
      </c>
      <c r="F87" s="395" t="s">
        <v>916</v>
      </c>
      <c r="G87" s="316" t="s">
        <v>917</v>
      </c>
      <c r="H87" s="395">
        <v>1</v>
      </c>
      <c r="I87" s="396" t="s">
        <v>918</v>
      </c>
      <c r="J87" s="395">
        <v>1</v>
      </c>
      <c r="K87" s="398" t="s">
        <v>103</v>
      </c>
      <c r="L87" s="399">
        <v>5.5999999999999999E-3</v>
      </c>
      <c r="M87" s="400">
        <v>0.56999999999999995</v>
      </c>
      <c r="N87" s="400">
        <v>0.24</v>
      </c>
      <c r="O87" s="400">
        <v>0</v>
      </c>
      <c r="P87" s="316" t="s">
        <v>1051</v>
      </c>
      <c r="Q87" s="401"/>
      <c r="R87" s="316"/>
      <c r="S87" s="395" t="s">
        <v>848</v>
      </c>
      <c r="T87" s="402">
        <v>0.11</v>
      </c>
      <c r="U87" s="402">
        <v>1.1999999999999999E-6</v>
      </c>
      <c r="V87" s="402">
        <v>19</v>
      </c>
      <c r="W87" s="402">
        <v>2.7E-2</v>
      </c>
      <c r="X87" s="403">
        <v>2800</v>
      </c>
      <c r="Y87" s="404" t="s">
        <v>104</v>
      </c>
      <c r="Z87" s="405" t="s">
        <v>1357</v>
      </c>
      <c r="AA87" s="406" t="s">
        <v>1357</v>
      </c>
      <c r="AB87" s="407" t="s">
        <v>1357</v>
      </c>
      <c r="AC87" s="444" t="s">
        <v>1357</v>
      </c>
      <c r="AD87" s="409">
        <v>7.8E-2</v>
      </c>
      <c r="AE87" s="406" t="s">
        <v>132</v>
      </c>
      <c r="AF87" s="410">
        <v>3.0000000000000001E-3</v>
      </c>
      <c r="AG87" s="308" t="s">
        <v>133</v>
      </c>
      <c r="AH87" s="411">
        <v>0.01</v>
      </c>
      <c r="AI87" s="394" t="s">
        <v>133</v>
      </c>
      <c r="AJ87" s="410">
        <v>1.5</v>
      </c>
      <c r="AK87" s="316" t="s">
        <v>134</v>
      </c>
      <c r="AL87" s="411">
        <v>8.8000000000000004E-6</v>
      </c>
      <c r="AM87" s="398" t="s">
        <v>135</v>
      </c>
      <c r="AN87" s="263"/>
      <c r="AO87" s="263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3"/>
      <c r="BI87" s="263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3"/>
      <c r="BX87" s="263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3"/>
      <c r="CM87" s="263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3"/>
      <c r="DB87" s="263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3"/>
      <c r="DQ87" s="263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3"/>
      <c r="EF87" s="263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3"/>
      <c r="EU87" s="263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3"/>
      <c r="FJ87" s="263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3"/>
      <c r="FY87" s="263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3"/>
    </row>
    <row r="88" spans="1:195" s="103" customFormat="1" ht="21.75" x14ac:dyDescent="0.2">
      <c r="B88" s="287" t="s">
        <v>1171</v>
      </c>
      <c r="C88" s="90"/>
      <c r="D88" s="91" t="s">
        <v>1004</v>
      </c>
      <c r="E88" s="91" t="s">
        <v>738</v>
      </c>
      <c r="F88" s="395" t="s">
        <v>916</v>
      </c>
      <c r="G88" s="316" t="s">
        <v>917</v>
      </c>
      <c r="H88" s="395">
        <v>1</v>
      </c>
      <c r="I88" s="396" t="s">
        <v>918</v>
      </c>
      <c r="J88" s="395">
        <v>1</v>
      </c>
      <c r="K88" s="398" t="s">
        <v>103</v>
      </c>
      <c r="L88" s="399">
        <v>5.2999999999999999E-2</v>
      </c>
      <c r="M88" s="400">
        <v>1.01</v>
      </c>
      <c r="N88" s="400">
        <v>0.42</v>
      </c>
      <c r="O88" s="400">
        <v>0.2</v>
      </c>
      <c r="P88" s="316" t="s">
        <v>1051</v>
      </c>
      <c r="Q88" s="401">
        <v>0.22800000000000001</v>
      </c>
      <c r="R88" s="316"/>
      <c r="S88" s="395" t="s">
        <v>848</v>
      </c>
      <c r="T88" s="402">
        <v>7.0000000000000007E-2</v>
      </c>
      <c r="U88" s="402">
        <v>7.7999999999999999E-6</v>
      </c>
      <c r="V88" s="402">
        <v>410</v>
      </c>
      <c r="W88" s="402">
        <v>7.3000000000000001E-3</v>
      </c>
      <c r="X88" s="403">
        <v>160</v>
      </c>
      <c r="Y88" s="404" t="s">
        <v>104</v>
      </c>
      <c r="Z88" s="405" t="s">
        <v>1357</v>
      </c>
      <c r="AA88" s="406" t="s">
        <v>1357</v>
      </c>
      <c r="AB88" s="407">
        <v>0.2</v>
      </c>
      <c r="AC88" s="408" t="s">
        <v>136</v>
      </c>
      <c r="AD88" s="409">
        <v>3</v>
      </c>
      <c r="AE88" s="406" t="s">
        <v>137</v>
      </c>
      <c r="AF88" s="410">
        <v>0.2</v>
      </c>
      <c r="AG88" s="316" t="s">
        <v>138</v>
      </c>
      <c r="AH88" s="411">
        <v>0.1</v>
      </c>
      <c r="AI88" s="316" t="s">
        <v>139</v>
      </c>
      <c r="AJ88" s="410" t="s">
        <v>1357</v>
      </c>
      <c r="AK88" s="316" t="s">
        <v>140</v>
      </c>
      <c r="AL88" s="411" t="s">
        <v>1357</v>
      </c>
      <c r="AM88" s="398" t="s">
        <v>140</v>
      </c>
      <c r="AN88" s="263"/>
      <c r="AO88" s="263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3"/>
      <c r="BI88" s="263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3"/>
      <c r="BX88" s="263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3"/>
      <c r="CM88" s="263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3"/>
      <c r="DB88" s="263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3"/>
      <c r="DQ88" s="263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3"/>
      <c r="EF88" s="263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3"/>
      <c r="EU88" s="263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3"/>
      <c r="FJ88" s="263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3"/>
      <c r="FY88" s="263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3"/>
    </row>
    <row r="89" spans="1:195" s="58" customFormat="1" ht="12.75" x14ac:dyDescent="0.2">
      <c r="A89" s="285"/>
      <c r="B89" s="285"/>
      <c r="C89" s="285"/>
      <c r="D89" s="287"/>
      <c r="E89" s="331"/>
      <c r="F89" s="386"/>
      <c r="G89" s="355"/>
      <c r="H89" s="386"/>
      <c r="I89" s="420"/>
      <c r="J89" s="523"/>
      <c r="K89" s="524"/>
      <c r="L89" s="525"/>
      <c r="M89" s="525"/>
      <c r="N89" s="525"/>
      <c r="O89" s="525"/>
      <c r="P89" s="338"/>
      <c r="Q89" s="526"/>
      <c r="R89" s="338"/>
      <c r="S89" s="386"/>
      <c r="T89" s="325"/>
      <c r="U89" s="325"/>
      <c r="V89" s="325"/>
      <c r="W89" s="325"/>
      <c r="X89" s="387"/>
      <c r="Y89" s="388"/>
      <c r="Z89" s="327"/>
      <c r="AA89" s="326"/>
      <c r="AB89" s="389"/>
      <c r="AC89" s="390"/>
      <c r="AD89" s="391"/>
      <c r="AE89" s="326"/>
      <c r="AF89" s="392"/>
      <c r="AG89" s="322"/>
      <c r="AH89" s="393"/>
      <c r="AI89" s="322"/>
      <c r="AJ89" s="392"/>
      <c r="AK89" s="322"/>
      <c r="AL89" s="393"/>
      <c r="AM89" s="394"/>
      <c r="AN89" s="263"/>
      <c r="AO89" s="263"/>
      <c r="AP89" s="263"/>
      <c r="AQ89" s="263"/>
      <c r="AR89" s="263"/>
      <c r="AS89" s="263"/>
      <c r="AT89" s="263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3"/>
      <c r="BI89" s="263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3"/>
      <c r="BX89" s="263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3"/>
      <c r="CM89" s="263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3"/>
      <c r="DB89" s="263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3"/>
      <c r="DQ89" s="263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3"/>
      <c r="EF89" s="263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3"/>
      <c r="EU89" s="263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3"/>
      <c r="FJ89" s="263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3"/>
      <c r="FY89" s="263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3"/>
    </row>
    <row r="90" spans="1:195" ht="12.75" x14ac:dyDescent="0.2">
      <c r="A90" s="527" t="s">
        <v>1172</v>
      </c>
      <c r="C90" s="528"/>
      <c r="D90" s="124"/>
      <c r="E90" s="529"/>
      <c r="F90" s="412"/>
      <c r="J90" s="414"/>
      <c r="K90" s="394"/>
      <c r="L90" s="324"/>
      <c r="S90" s="412"/>
      <c r="T90" s="530"/>
      <c r="U90" s="530"/>
      <c r="Y90" s="388"/>
      <c r="AB90" s="389"/>
      <c r="AC90" s="390"/>
      <c r="AD90" s="391"/>
      <c r="AJ90" s="392"/>
      <c r="AM90" s="394"/>
      <c r="AN90" s="263"/>
      <c r="AO90" s="263"/>
      <c r="AP90" s="263"/>
      <c r="AQ90" s="263"/>
      <c r="AR90" s="263"/>
      <c r="AS90" s="263"/>
      <c r="AT90" s="263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3"/>
      <c r="BI90" s="263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3"/>
      <c r="BX90" s="263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3"/>
      <c r="CM90" s="263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3"/>
      <c r="DB90" s="263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3"/>
      <c r="DQ90" s="263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3"/>
      <c r="EF90" s="263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3"/>
      <c r="EU90" s="263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3"/>
      <c r="FJ90" s="263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3"/>
      <c r="FY90" s="263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3"/>
    </row>
    <row r="91" spans="1:195" s="103" customFormat="1" ht="42.75" x14ac:dyDescent="0.2">
      <c r="A91" s="497"/>
      <c r="B91" s="287" t="s">
        <v>1173</v>
      </c>
      <c r="C91" s="90"/>
      <c r="D91" s="91"/>
      <c r="E91" s="91" t="s">
        <v>752</v>
      </c>
      <c r="F91" s="395">
        <v>0.1</v>
      </c>
      <c r="G91" s="316" t="s">
        <v>141</v>
      </c>
      <c r="H91" s="395">
        <v>1</v>
      </c>
      <c r="I91" s="396" t="s">
        <v>918</v>
      </c>
      <c r="J91" s="397">
        <v>0.9</v>
      </c>
      <c r="K91" s="398" t="s">
        <v>918</v>
      </c>
      <c r="L91" s="399">
        <v>7.3000000000000001E-3</v>
      </c>
      <c r="M91" s="400">
        <v>1.2</v>
      </c>
      <c r="N91" s="400">
        <v>0.49</v>
      </c>
      <c r="O91" s="400">
        <v>7.4000000000000003E-3</v>
      </c>
      <c r="P91" s="316" t="s">
        <v>28</v>
      </c>
      <c r="Q91" s="401"/>
      <c r="R91" s="316"/>
      <c r="S91" s="395" t="s">
        <v>921</v>
      </c>
      <c r="T91" s="531">
        <v>5.3600000000000002E-2</v>
      </c>
      <c r="U91" s="531">
        <v>7.9699999999999999E-6</v>
      </c>
      <c r="V91" s="402">
        <v>0.6</v>
      </c>
      <c r="W91" s="402">
        <v>1.5400000000000001E-6</v>
      </c>
      <c r="X91" s="403">
        <v>3500</v>
      </c>
      <c r="Y91" s="404" t="s">
        <v>142</v>
      </c>
      <c r="Z91" s="405" t="s">
        <v>1357</v>
      </c>
      <c r="AA91" s="406" t="s">
        <v>1357</v>
      </c>
      <c r="AB91" s="407">
        <v>4</v>
      </c>
      <c r="AC91" s="444" t="s">
        <v>143</v>
      </c>
      <c r="AD91" s="409" t="s">
        <v>1357</v>
      </c>
      <c r="AE91" s="406" t="s">
        <v>1357</v>
      </c>
      <c r="AF91" s="410">
        <v>4</v>
      </c>
      <c r="AG91" s="316" t="s">
        <v>144</v>
      </c>
      <c r="AH91" s="411">
        <v>14</v>
      </c>
      <c r="AI91" s="316" t="s">
        <v>33</v>
      </c>
      <c r="AJ91" s="410" t="s">
        <v>1357</v>
      </c>
      <c r="AK91" s="316" t="s">
        <v>145</v>
      </c>
      <c r="AL91" s="411" t="s">
        <v>1357</v>
      </c>
      <c r="AM91" s="398" t="s">
        <v>1357</v>
      </c>
      <c r="AN91" s="263"/>
      <c r="AO91" s="263"/>
      <c r="AP91" s="263"/>
      <c r="AQ91" s="263"/>
      <c r="AR91" s="263"/>
      <c r="AS91" s="263"/>
      <c r="AT91" s="263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3"/>
      <c r="BI91" s="263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3"/>
      <c r="BX91" s="263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3"/>
      <c r="CM91" s="263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3"/>
      <c r="DB91" s="263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3"/>
      <c r="DQ91" s="263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3"/>
      <c r="EF91" s="263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3"/>
      <c r="EU91" s="263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3"/>
      <c r="FJ91" s="263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3"/>
      <c r="FY91" s="263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3"/>
    </row>
    <row r="92" spans="1:195" s="103" customFormat="1" ht="21.75" x14ac:dyDescent="0.2">
      <c r="A92" s="497"/>
      <c r="B92" s="287" t="s">
        <v>1177</v>
      </c>
      <c r="C92" s="90"/>
      <c r="D92" s="91"/>
      <c r="E92" s="91" t="s">
        <v>146</v>
      </c>
      <c r="F92" s="395">
        <v>0.1</v>
      </c>
      <c r="G92" s="316" t="s">
        <v>141</v>
      </c>
      <c r="H92" s="395">
        <v>1</v>
      </c>
      <c r="I92" s="396" t="s">
        <v>918</v>
      </c>
      <c r="J92" s="397">
        <v>0.9</v>
      </c>
      <c r="K92" s="398" t="s">
        <v>918</v>
      </c>
      <c r="L92" s="399"/>
      <c r="M92" s="400"/>
      <c r="N92" s="400"/>
      <c r="O92" s="400"/>
      <c r="P92" s="316"/>
      <c r="Q92" s="401"/>
      <c r="R92" s="316"/>
      <c r="S92" s="395" t="s">
        <v>921</v>
      </c>
      <c r="T92" s="531"/>
      <c r="U92" s="531"/>
      <c r="V92" s="402"/>
      <c r="W92" s="402"/>
      <c r="X92" s="403"/>
      <c r="Y92" s="404"/>
      <c r="Z92" s="405" t="s">
        <v>1357</v>
      </c>
      <c r="AA92" s="406" t="s">
        <v>1357</v>
      </c>
      <c r="AB92" s="407"/>
      <c r="AC92" s="444"/>
      <c r="AD92" s="409"/>
      <c r="AE92" s="406"/>
      <c r="AF92" s="410">
        <v>0.3</v>
      </c>
      <c r="AG92" s="316" t="s">
        <v>147</v>
      </c>
      <c r="AH92" s="411" t="s">
        <v>1357</v>
      </c>
      <c r="AI92" s="316" t="s">
        <v>1357</v>
      </c>
      <c r="AJ92" s="410" t="s">
        <v>1357</v>
      </c>
      <c r="AK92" s="316" t="s">
        <v>1357</v>
      </c>
      <c r="AL92" s="411" t="s">
        <v>1357</v>
      </c>
      <c r="AM92" s="398" t="s">
        <v>1357</v>
      </c>
      <c r="AN92" s="263"/>
      <c r="AO92" s="263"/>
      <c r="AP92" s="263"/>
      <c r="AQ92" s="263"/>
      <c r="AR92" s="263"/>
      <c r="AS92" s="263"/>
      <c r="AT92" s="263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3"/>
      <c r="BI92" s="263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3"/>
      <c r="BX92" s="263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3"/>
      <c r="CM92" s="263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3"/>
      <c r="DB92" s="263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3"/>
      <c r="DQ92" s="263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3"/>
      <c r="EF92" s="263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3"/>
      <c r="EU92" s="263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3"/>
      <c r="FJ92" s="263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3"/>
      <c r="FY92" s="263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3"/>
    </row>
    <row r="93" spans="1:195" s="103" customFormat="1" ht="21.75" x14ac:dyDescent="0.2">
      <c r="A93" s="497"/>
      <c r="B93" s="287" t="s">
        <v>1178</v>
      </c>
      <c r="C93" s="90"/>
      <c r="D93" s="91" t="s">
        <v>1004</v>
      </c>
      <c r="E93" s="91" t="s">
        <v>754</v>
      </c>
      <c r="F93" s="395">
        <v>0.1</v>
      </c>
      <c r="G93" s="316" t="s">
        <v>70</v>
      </c>
      <c r="H93" s="395">
        <v>1</v>
      </c>
      <c r="I93" s="396" t="s">
        <v>918</v>
      </c>
      <c r="J93" s="397">
        <v>0.9</v>
      </c>
      <c r="K93" s="398" t="s">
        <v>27</v>
      </c>
      <c r="L93" s="399">
        <v>2.0999999999999999E-3</v>
      </c>
      <c r="M93" s="400">
        <v>1.6</v>
      </c>
      <c r="N93" s="400">
        <v>0.65</v>
      </c>
      <c r="O93" s="400">
        <v>1.9E-3</v>
      </c>
      <c r="P93" s="316" t="s">
        <v>28</v>
      </c>
      <c r="Q93" s="401"/>
      <c r="R93" s="316"/>
      <c r="S93" s="395" t="s">
        <v>848</v>
      </c>
      <c r="T93" s="531">
        <v>6.9000000000000006E-2</v>
      </c>
      <c r="U93" s="531">
        <v>7.5000000000000002E-6</v>
      </c>
      <c r="V93" s="402">
        <v>76</v>
      </c>
      <c r="W93" s="402">
        <v>1.8E-5</v>
      </c>
      <c r="X93" s="403">
        <v>17000</v>
      </c>
      <c r="Y93" s="404" t="s">
        <v>29</v>
      </c>
      <c r="Z93" s="405" t="s">
        <v>1357</v>
      </c>
      <c r="AA93" s="406" t="s">
        <v>1357</v>
      </c>
      <c r="AB93" s="407"/>
      <c r="AC93" s="444"/>
      <c r="AD93" s="409"/>
      <c r="AE93" s="406"/>
      <c r="AF93" s="410" t="s">
        <v>1357</v>
      </c>
      <c r="AG93" s="316" t="s">
        <v>1357</v>
      </c>
      <c r="AH93" s="411" t="s">
        <v>1357</v>
      </c>
      <c r="AI93" s="316" t="s">
        <v>1357</v>
      </c>
      <c r="AJ93" s="410">
        <v>1.1000000000000001</v>
      </c>
      <c r="AK93" s="316" t="s">
        <v>148</v>
      </c>
      <c r="AL93" s="411">
        <v>3.3E-4</v>
      </c>
      <c r="AM93" s="398" t="s">
        <v>149</v>
      </c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3"/>
      <c r="BI93" s="263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3"/>
      <c r="BX93" s="263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3"/>
      <c r="CM93" s="263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3"/>
      <c r="DB93" s="263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3"/>
      <c r="DQ93" s="263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3"/>
      <c r="EF93" s="263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3"/>
      <c r="EU93" s="263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3"/>
      <c r="FJ93" s="263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3"/>
      <c r="FY93" s="263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3"/>
    </row>
    <row r="94" spans="1:195" s="103" customFormat="1" ht="21.75" x14ac:dyDescent="0.2">
      <c r="A94" s="497"/>
      <c r="B94" s="287" t="s">
        <v>1179</v>
      </c>
      <c r="C94" s="90"/>
      <c r="D94" s="91" t="s">
        <v>1004</v>
      </c>
      <c r="E94" s="91" t="s">
        <v>755</v>
      </c>
      <c r="F94" s="395">
        <v>0.1</v>
      </c>
      <c r="G94" s="316" t="s">
        <v>70</v>
      </c>
      <c r="H94" s="395">
        <v>1</v>
      </c>
      <c r="I94" s="396" t="s">
        <v>918</v>
      </c>
      <c r="J94" s="397">
        <v>0.9</v>
      </c>
      <c r="K94" s="398" t="s">
        <v>27</v>
      </c>
      <c r="L94" s="399"/>
      <c r="M94" s="400"/>
      <c r="N94" s="400"/>
      <c r="O94" s="400"/>
      <c r="P94" s="316"/>
      <c r="Q94" s="401"/>
      <c r="R94" s="316"/>
      <c r="S94" s="395" t="s">
        <v>848</v>
      </c>
      <c r="T94" s="531">
        <v>8.8999999999999996E-2</v>
      </c>
      <c r="U94" s="531">
        <v>9.3999999999999998E-6</v>
      </c>
      <c r="V94" s="402">
        <v>1.2</v>
      </c>
      <c r="W94" s="402">
        <v>2.0000000000000001E-4</v>
      </c>
      <c r="X94" s="403">
        <v>22000</v>
      </c>
      <c r="Y94" s="404" t="s">
        <v>29</v>
      </c>
      <c r="Z94" s="405" t="s">
        <v>1357</v>
      </c>
      <c r="AA94" s="406" t="s">
        <v>1357</v>
      </c>
      <c r="AB94" s="407"/>
      <c r="AC94" s="444"/>
      <c r="AD94" s="409"/>
      <c r="AE94" s="406"/>
      <c r="AF94" s="410" t="s">
        <v>1357</v>
      </c>
      <c r="AG94" s="316" t="s">
        <v>1357</v>
      </c>
      <c r="AH94" s="411" t="s">
        <v>1357</v>
      </c>
      <c r="AI94" s="316" t="s">
        <v>1357</v>
      </c>
      <c r="AJ94" s="410">
        <v>220</v>
      </c>
      <c r="AK94" s="316" t="s">
        <v>150</v>
      </c>
      <c r="AL94" s="411">
        <v>6.2E-2</v>
      </c>
      <c r="AM94" s="398" t="s">
        <v>151</v>
      </c>
      <c r="AN94" s="263"/>
      <c r="AO94" s="263"/>
      <c r="AP94" s="263"/>
      <c r="AQ94" s="263"/>
      <c r="AR94" s="263"/>
      <c r="AS94" s="263"/>
      <c r="AT94" s="263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3"/>
      <c r="BI94" s="263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3"/>
      <c r="BX94" s="263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3"/>
      <c r="CM94" s="263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3"/>
      <c r="DB94" s="263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3"/>
      <c r="DQ94" s="263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3"/>
      <c r="EF94" s="263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3"/>
      <c r="EU94" s="263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3"/>
      <c r="FJ94" s="263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3"/>
      <c r="FY94" s="263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3"/>
    </row>
    <row r="95" spans="1:195" s="103" customFormat="1" ht="32.25" x14ac:dyDescent="0.2">
      <c r="A95" s="498"/>
      <c r="B95" s="287" t="s">
        <v>152</v>
      </c>
      <c r="C95" s="287"/>
      <c r="D95" s="91"/>
      <c r="E95" s="102" t="s">
        <v>756</v>
      </c>
      <c r="F95" s="395">
        <v>0.1</v>
      </c>
      <c r="G95" s="316" t="s">
        <v>153</v>
      </c>
      <c r="H95" s="395">
        <v>1</v>
      </c>
      <c r="I95" s="396" t="s">
        <v>918</v>
      </c>
      <c r="J95" s="397">
        <v>0.9</v>
      </c>
      <c r="K95" s="398" t="s">
        <v>55</v>
      </c>
      <c r="L95" s="399">
        <v>2.5999999999999999E-3</v>
      </c>
      <c r="M95" s="400">
        <v>7.3</v>
      </c>
      <c r="N95" s="400">
        <v>3</v>
      </c>
      <c r="O95" s="400">
        <v>2.3E-2</v>
      </c>
      <c r="P95" s="316" t="s">
        <v>28</v>
      </c>
      <c r="Q95" s="401"/>
      <c r="R95" s="316"/>
      <c r="S95" s="395" t="s">
        <v>921</v>
      </c>
      <c r="T95" s="402">
        <v>1.49E-2</v>
      </c>
      <c r="U95" s="402">
        <v>1.03E-5</v>
      </c>
      <c r="V95" s="402">
        <v>126</v>
      </c>
      <c r="W95" s="402">
        <v>5.3499999999999999E-4</v>
      </c>
      <c r="X95" s="403">
        <v>3100</v>
      </c>
      <c r="Y95" s="404" t="s">
        <v>142</v>
      </c>
      <c r="Z95" s="405" t="s">
        <v>1357</v>
      </c>
      <c r="AA95" s="406" t="s">
        <v>1357</v>
      </c>
      <c r="AB95" s="407">
        <v>0.2</v>
      </c>
      <c r="AC95" s="444" t="s">
        <v>154</v>
      </c>
      <c r="AD95" s="409"/>
      <c r="AE95" s="406"/>
      <c r="AF95" s="410">
        <v>0.02</v>
      </c>
      <c r="AG95" s="316" t="s">
        <v>155</v>
      </c>
      <c r="AH95" s="411" t="s">
        <v>1357</v>
      </c>
      <c r="AI95" s="316" t="s">
        <v>1357</v>
      </c>
      <c r="AJ95" s="410">
        <v>7.9000000000000008E-3</v>
      </c>
      <c r="AK95" s="316" t="s">
        <v>156</v>
      </c>
      <c r="AL95" s="411">
        <v>1.1000000000000001E-6</v>
      </c>
      <c r="AM95" s="398" t="s">
        <v>157</v>
      </c>
      <c r="AN95" s="263"/>
      <c r="AO95" s="263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3"/>
      <c r="BI95" s="263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3"/>
      <c r="BX95" s="263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3"/>
      <c r="CM95" s="263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3"/>
      <c r="DB95" s="263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3"/>
      <c r="DQ95" s="263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3"/>
      <c r="EF95" s="263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3"/>
      <c r="EU95" s="263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3"/>
      <c r="FJ95" s="263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3"/>
      <c r="FY95" s="263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3"/>
    </row>
    <row r="96" spans="1:195" s="103" customFormat="1" ht="32.25" x14ac:dyDescent="0.2">
      <c r="A96" s="498"/>
      <c r="B96" s="287" t="s">
        <v>1181</v>
      </c>
      <c r="C96" s="90"/>
      <c r="D96" s="91"/>
      <c r="E96" s="91" t="s">
        <v>757</v>
      </c>
      <c r="F96" s="395">
        <v>0.1</v>
      </c>
      <c r="G96" s="316" t="s">
        <v>141</v>
      </c>
      <c r="H96" s="395">
        <v>1</v>
      </c>
      <c r="I96" s="396" t="s">
        <v>918</v>
      </c>
      <c r="J96" s="397">
        <v>0.9</v>
      </c>
      <c r="K96" s="398" t="s">
        <v>27</v>
      </c>
      <c r="L96" s="399"/>
      <c r="M96" s="400"/>
      <c r="N96" s="400"/>
      <c r="O96" s="400"/>
      <c r="P96" s="316"/>
      <c r="Q96" s="401">
        <v>0.05</v>
      </c>
      <c r="R96" s="316"/>
      <c r="S96" s="395" t="s">
        <v>921</v>
      </c>
      <c r="T96" s="402">
        <v>1.7399999999999999E-2</v>
      </c>
      <c r="U96" s="402">
        <v>4.8300000000000003E-6</v>
      </c>
      <c r="V96" s="402">
        <v>13746</v>
      </c>
      <c r="W96" s="402">
        <v>1.26E-6</v>
      </c>
      <c r="X96" s="403">
        <v>2.69</v>
      </c>
      <c r="Y96" s="404" t="s">
        <v>142</v>
      </c>
      <c r="Z96" s="405" t="s">
        <v>1357</v>
      </c>
      <c r="AA96" s="406" t="s">
        <v>1357</v>
      </c>
      <c r="AB96" s="407">
        <v>2</v>
      </c>
      <c r="AC96" s="444" t="s">
        <v>1311</v>
      </c>
      <c r="AD96" s="409"/>
      <c r="AE96" s="406"/>
      <c r="AF96" s="410">
        <v>0.2</v>
      </c>
      <c r="AG96" s="316" t="s">
        <v>1312</v>
      </c>
      <c r="AH96" s="411">
        <v>0.7</v>
      </c>
      <c r="AI96" s="316" t="s">
        <v>33</v>
      </c>
      <c r="AJ96" s="410" t="s">
        <v>1357</v>
      </c>
      <c r="AK96" s="316" t="s">
        <v>1313</v>
      </c>
      <c r="AL96" s="411" t="s">
        <v>1357</v>
      </c>
      <c r="AM96" s="398" t="s">
        <v>1357</v>
      </c>
      <c r="AN96" s="263"/>
      <c r="AO96" s="263"/>
      <c r="AP96" s="263"/>
      <c r="AQ96" s="263"/>
      <c r="AR96" s="263"/>
      <c r="AS96" s="263"/>
      <c r="AT96" s="263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3"/>
      <c r="BI96" s="263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3"/>
      <c r="BX96" s="263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3"/>
      <c r="CM96" s="263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3"/>
      <c r="DB96" s="263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3"/>
      <c r="DQ96" s="263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3"/>
      <c r="EF96" s="263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3"/>
      <c r="EU96" s="263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3"/>
      <c r="FJ96" s="263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3"/>
      <c r="FY96" s="263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3"/>
    </row>
    <row r="97" spans="1:195" s="103" customFormat="1" ht="21.75" x14ac:dyDescent="0.2">
      <c r="A97" s="104"/>
      <c r="B97" s="287" t="s">
        <v>1314</v>
      </c>
      <c r="C97" s="90"/>
      <c r="D97" s="91"/>
      <c r="E97" s="91" t="s">
        <v>758</v>
      </c>
      <c r="F97" s="395">
        <v>0.1</v>
      </c>
      <c r="G97" s="316" t="s">
        <v>141</v>
      </c>
      <c r="H97" s="395">
        <v>1</v>
      </c>
      <c r="I97" s="396" t="s">
        <v>918</v>
      </c>
      <c r="J97" s="397">
        <v>0.9</v>
      </c>
      <c r="K97" s="398" t="s">
        <v>918</v>
      </c>
      <c r="L97" s="399"/>
      <c r="M97" s="400"/>
      <c r="N97" s="400"/>
      <c r="O97" s="400"/>
      <c r="P97" s="316"/>
      <c r="Q97" s="401"/>
      <c r="R97" s="316"/>
      <c r="S97" s="395" t="s">
        <v>848</v>
      </c>
      <c r="T97" s="402">
        <v>0.06</v>
      </c>
      <c r="U97" s="402">
        <v>1.0000000000000001E-5</v>
      </c>
      <c r="V97" s="402">
        <v>7800</v>
      </c>
      <c r="W97" s="402">
        <v>1.2999999999999999E-5</v>
      </c>
      <c r="X97" s="403">
        <v>3.1</v>
      </c>
      <c r="Y97" s="404" t="s">
        <v>29</v>
      </c>
      <c r="Z97" s="405" t="s">
        <v>1357</v>
      </c>
      <c r="AA97" s="406" t="s">
        <v>1357</v>
      </c>
      <c r="AB97" s="407"/>
      <c r="AC97" s="444"/>
      <c r="AD97" s="409"/>
      <c r="AE97" s="406"/>
      <c r="AF97" s="410">
        <v>4.0000000000000001E-3</v>
      </c>
      <c r="AG97" s="316" t="s">
        <v>1315</v>
      </c>
      <c r="AH97" s="411" t="s">
        <v>1357</v>
      </c>
      <c r="AI97" s="316" t="s">
        <v>1357</v>
      </c>
      <c r="AJ97" s="410" t="s">
        <v>1357</v>
      </c>
      <c r="AK97" s="316" t="s">
        <v>1357</v>
      </c>
      <c r="AL97" s="411" t="s">
        <v>1357</v>
      </c>
      <c r="AM97" s="398" t="s">
        <v>1357</v>
      </c>
      <c r="AN97" s="263"/>
      <c r="AO97" s="263"/>
      <c r="AP97" s="263"/>
      <c r="AQ97" s="263"/>
      <c r="AR97" s="263"/>
      <c r="AS97" s="263"/>
      <c r="AT97" s="263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3"/>
      <c r="BI97" s="263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3"/>
      <c r="BX97" s="263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3"/>
      <c r="CM97" s="263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3"/>
      <c r="DB97" s="263"/>
      <c r="DC97" s="263"/>
      <c r="DD97" s="263"/>
      <c r="DE97" s="263"/>
      <c r="DF97" s="263"/>
      <c r="DG97" s="263"/>
      <c r="DH97" s="263"/>
      <c r="DI97" s="263"/>
      <c r="DJ97" s="263"/>
      <c r="DK97" s="263"/>
      <c r="DL97" s="263"/>
      <c r="DM97" s="263"/>
      <c r="DN97" s="263"/>
      <c r="DO97" s="263"/>
      <c r="DP97" s="263"/>
      <c r="DQ97" s="263"/>
      <c r="DR97" s="263"/>
      <c r="DS97" s="263"/>
      <c r="DT97" s="263"/>
      <c r="DU97" s="263"/>
      <c r="DV97" s="263"/>
      <c r="DW97" s="263"/>
      <c r="DX97" s="263"/>
      <c r="DY97" s="263"/>
      <c r="DZ97" s="263"/>
      <c r="EA97" s="263"/>
      <c r="EB97" s="263"/>
      <c r="EC97" s="263"/>
      <c r="ED97" s="263"/>
      <c r="EE97" s="263"/>
      <c r="EF97" s="263"/>
      <c r="EG97" s="263"/>
      <c r="EH97" s="263"/>
      <c r="EI97" s="263"/>
      <c r="EJ97" s="263"/>
      <c r="EK97" s="263"/>
      <c r="EL97" s="263"/>
      <c r="EM97" s="263"/>
      <c r="EN97" s="263"/>
      <c r="EO97" s="263"/>
      <c r="EP97" s="263"/>
      <c r="EQ97" s="263"/>
      <c r="ER97" s="263"/>
      <c r="ES97" s="263"/>
      <c r="ET97" s="263"/>
      <c r="EU97" s="263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3"/>
      <c r="FJ97" s="263"/>
      <c r="FK97" s="263"/>
      <c r="FL97" s="263"/>
      <c r="FM97" s="263"/>
      <c r="FN97" s="263"/>
      <c r="FO97" s="263"/>
      <c r="FP97" s="263"/>
      <c r="FQ97" s="263"/>
      <c r="FR97" s="263"/>
      <c r="FS97" s="263"/>
      <c r="FT97" s="263"/>
      <c r="FU97" s="263"/>
      <c r="FV97" s="263"/>
      <c r="FW97" s="263"/>
      <c r="FX97" s="263"/>
      <c r="FY97" s="263"/>
      <c r="FZ97" s="263"/>
      <c r="GA97" s="263"/>
      <c r="GB97" s="263"/>
      <c r="GC97" s="263"/>
      <c r="GD97" s="263"/>
      <c r="GE97" s="263"/>
      <c r="GF97" s="263"/>
      <c r="GG97" s="263"/>
      <c r="GH97" s="263"/>
      <c r="GI97" s="263"/>
      <c r="GJ97" s="263"/>
      <c r="GK97" s="263"/>
      <c r="GL97" s="263"/>
      <c r="GM97" s="263"/>
    </row>
    <row r="98" spans="1:195" s="103" customFormat="1" ht="21.75" x14ac:dyDescent="0.2">
      <c r="A98" s="104"/>
      <c r="B98" s="287" t="s">
        <v>1184</v>
      </c>
      <c r="C98" s="90"/>
      <c r="D98" s="91"/>
      <c r="E98" s="91" t="s">
        <v>759</v>
      </c>
      <c r="F98" s="395">
        <v>0.1</v>
      </c>
      <c r="G98" s="316" t="s">
        <v>141</v>
      </c>
      <c r="H98" s="395">
        <v>1</v>
      </c>
      <c r="I98" s="396" t="s">
        <v>918</v>
      </c>
      <c r="J98" s="397">
        <v>0.8</v>
      </c>
      <c r="K98" s="398" t="s">
        <v>55</v>
      </c>
      <c r="L98" s="399"/>
      <c r="M98" s="400"/>
      <c r="N98" s="400"/>
      <c r="O98" s="400"/>
      <c r="P98" s="316"/>
      <c r="Q98" s="401"/>
      <c r="R98" s="316"/>
      <c r="S98" s="395" t="s">
        <v>921</v>
      </c>
      <c r="T98" s="402"/>
      <c r="U98" s="402"/>
      <c r="V98" s="402"/>
      <c r="W98" s="402"/>
      <c r="X98" s="403"/>
      <c r="Y98" s="404"/>
      <c r="Z98" s="405" t="s">
        <v>1357</v>
      </c>
      <c r="AA98" s="406" t="s">
        <v>1357</v>
      </c>
      <c r="AB98" s="407">
        <v>0.1</v>
      </c>
      <c r="AC98" s="444" t="s">
        <v>1316</v>
      </c>
      <c r="AD98" s="409"/>
      <c r="AE98" s="406"/>
      <c r="AF98" s="410">
        <v>0.01</v>
      </c>
      <c r="AG98" s="316" t="s">
        <v>1317</v>
      </c>
      <c r="AH98" s="411" t="s">
        <v>1357</v>
      </c>
      <c r="AI98" s="316" t="s">
        <v>1357</v>
      </c>
      <c r="AJ98" s="410" t="s">
        <v>1357</v>
      </c>
      <c r="AK98" s="316" t="s">
        <v>1357</v>
      </c>
      <c r="AL98" s="411" t="s">
        <v>1357</v>
      </c>
      <c r="AM98" s="398" t="s">
        <v>1357</v>
      </c>
      <c r="AN98" s="263"/>
      <c r="AO98" s="263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263"/>
      <c r="BA98" s="263"/>
      <c r="BB98" s="263"/>
      <c r="BC98" s="263"/>
      <c r="BD98" s="263"/>
      <c r="BE98" s="263"/>
      <c r="BF98" s="263"/>
      <c r="BG98" s="263"/>
      <c r="BH98" s="263"/>
      <c r="BI98" s="263"/>
      <c r="BJ98" s="263"/>
      <c r="BK98" s="263"/>
      <c r="BL98" s="263"/>
      <c r="BM98" s="263"/>
      <c r="BN98" s="263"/>
      <c r="BO98" s="263"/>
      <c r="BP98" s="263"/>
      <c r="BQ98" s="263"/>
      <c r="BR98" s="263"/>
      <c r="BS98" s="263"/>
      <c r="BT98" s="263"/>
      <c r="BU98" s="263"/>
      <c r="BV98" s="263"/>
      <c r="BW98" s="263"/>
      <c r="BX98" s="263"/>
      <c r="BY98" s="263"/>
      <c r="BZ98" s="263"/>
      <c r="CA98" s="263"/>
      <c r="CB98" s="263"/>
      <c r="CC98" s="263"/>
      <c r="CD98" s="263"/>
      <c r="CE98" s="263"/>
      <c r="CF98" s="263"/>
      <c r="CG98" s="263"/>
      <c r="CH98" s="263"/>
      <c r="CI98" s="263"/>
      <c r="CJ98" s="263"/>
      <c r="CK98" s="263"/>
      <c r="CL98" s="263"/>
      <c r="CM98" s="263"/>
      <c r="CN98" s="263"/>
      <c r="CO98" s="263"/>
      <c r="CP98" s="263"/>
      <c r="CQ98" s="263"/>
      <c r="CR98" s="263"/>
      <c r="CS98" s="263"/>
      <c r="CT98" s="263"/>
      <c r="CU98" s="263"/>
      <c r="CV98" s="263"/>
      <c r="CW98" s="263"/>
      <c r="CX98" s="263"/>
      <c r="CY98" s="263"/>
      <c r="CZ98" s="263"/>
      <c r="DA98" s="263"/>
      <c r="DB98" s="263"/>
      <c r="DC98" s="263"/>
      <c r="DD98" s="263"/>
      <c r="DE98" s="263"/>
      <c r="DF98" s="263"/>
      <c r="DG98" s="263"/>
      <c r="DH98" s="263"/>
      <c r="DI98" s="263"/>
      <c r="DJ98" s="263"/>
      <c r="DK98" s="263"/>
      <c r="DL98" s="263"/>
      <c r="DM98" s="263"/>
      <c r="DN98" s="263"/>
      <c r="DO98" s="263"/>
      <c r="DP98" s="263"/>
      <c r="DQ98" s="263"/>
      <c r="DR98" s="263"/>
      <c r="DS98" s="263"/>
      <c r="DT98" s="263"/>
      <c r="DU98" s="263"/>
      <c r="DV98" s="263"/>
      <c r="DW98" s="263"/>
      <c r="DX98" s="263"/>
      <c r="DY98" s="263"/>
      <c r="DZ98" s="263"/>
      <c r="EA98" s="263"/>
      <c r="EB98" s="263"/>
      <c r="EC98" s="263"/>
      <c r="ED98" s="263"/>
      <c r="EE98" s="263"/>
      <c r="EF98" s="263"/>
      <c r="EG98" s="263"/>
      <c r="EH98" s="263"/>
      <c r="EI98" s="263"/>
      <c r="EJ98" s="263"/>
      <c r="EK98" s="263"/>
      <c r="EL98" s="263"/>
      <c r="EM98" s="263"/>
      <c r="EN98" s="263"/>
      <c r="EO98" s="263"/>
      <c r="EP98" s="263"/>
      <c r="EQ98" s="263"/>
      <c r="ER98" s="263"/>
      <c r="ES98" s="263"/>
      <c r="ET98" s="263"/>
      <c r="EU98" s="263"/>
      <c r="EV98" s="263"/>
      <c r="EW98" s="263"/>
      <c r="EX98" s="263"/>
      <c r="EY98" s="263"/>
      <c r="EZ98" s="263"/>
      <c r="FA98" s="263"/>
      <c r="FB98" s="263"/>
      <c r="FC98" s="263"/>
      <c r="FD98" s="263"/>
      <c r="FE98" s="263"/>
      <c r="FF98" s="263"/>
      <c r="FG98" s="263"/>
      <c r="FH98" s="263"/>
      <c r="FI98" s="263"/>
      <c r="FJ98" s="263"/>
      <c r="FK98" s="263"/>
      <c r="FL98" s="263"/>
      <c r="FM98" s="263"/>
      <c r="FN98" s="263"/>
      <c r="FO98" s="263"/>
      <c r="FP98" s="263"/>
      <c r="FQ98" s="263"/>
      <c r="FR98" s="263"/>
      <c r="FS98" s="263"/>
      <c r="FT98" s="263"/>
      <c r="FU98" s="263"/>
      <c r="FV98" s="263"/>
      <c r="FW98" s="263"/>
      <c r="FX98" s="263"/>
      <c r="FY98" s="263"/>
      <c r="FZ98" s="263"/>
      <c r="GA98" s="263"/>
      <c r="GB98" s="263"/>
      <c r="GC98" s="263"/>
      <c r="GD98" s="263"/>
      <c r="GE98" s="263"/>
      <c r="GF98" s="263"/>
      <c r="GG98" s="263"/>
      <c r="GH98" s="263"/>
      <c r="GI98" s="263"/>
      <c r="GJ98" s="263"/>
      <c r="GK98" s="263"/>
      <c r="GL98" s="263"/>
      <c r="GM98" s="263"/>
    </row>
    <row r="99" spans="1:195" s="103" customFormat="1" ht="32.25" x14ac:dyDescent="0.2">
      <c r="A99" s="104"/>
      <c r="B99" s="287" t="s">
        <v>1185</v>
      </c>
      <c r="C99" s="90"/>
      <c r="D99" s="91"/>
      <c r="E99" s="91" t="s">
        <v>760</v>
      </c>
      <c r="F99" s="395">
        <v>0.1</v>
      </c>
      <c r="G99" s="316" t="s">
        <v>141</v>
      </c>
      <c r="H99" s="395">
        <v>1</v>
      </c>
      <c r="I99" s="396" t="s">
        <v>918</v>
      </c>
      <c r="J99" s="397">
        <v>0.9</v>
      </c>
      <c r="K99" s="398" t="s">
        <v>918</v>
      </c>
      <c r="L99" s="399">
        <v>3.8999999999999998E-3</v>
      </c>
      <c r="M99" s="400">
        <v>3.9</v>
      </c>
      <c r="N99" s="400">
        <v>1.6</v>
      </c>
      <c r="O99" s="400">
        <v>1.7000000000000001E-2</v>
      </c>
      <c r="P99" s="316" t="s">
        <v>28</v>
      </c>
      <c r="Q99" s="401"/>
      <c r="R99" s="316"/>
      <c r="S99" s="395" t="s">
        <v>921</v>
      </c>
      <c r="T99" s="402">
        <v>1.9599999999999999E-2</v>
      </c>
      <c r="U99" s="402">
        <v>1.0499999999999999E-5</v>
      </c>
      <c r="V99" s="402">
        <v>63</v>
      </c>
      <c r="W99" s="402">
        <v>7.8299999999999995E-4</v>
      </c>
      <c r="X99" s="403">
        <v>2600</v>
      </c>
      <c r="Y99" s="404" t="s">
        <v>142</v>
      </c>
      <c r="Z99" s="405" t="s">
        <v>1357</v>
      </c>
      <c r="AA99" s="406" t="s">
        <v>1357</v>
      </c>
      <c r="AB99" s="407">
        <v>0.2</v>
      </c>
      <c r="AC99" s="444" t="s">
        <v>154</v>
      </c>
      <c r="AD99" s="409"/>
      <c r="AE99" s="406"/>
      <c r="AF99" s="410">
        <v>0.02</v>
      </c>
      <c r="AG99" s="316" t="s">
        <v>1318</v>
      </c>
      <c r="AH99" s="411" t="s">
        <v>1357</v>
      </c>
      <c r="AI99" s="316" t="s">
        <v>1357</v>
      </c>
      <c r="AJ99" s="410">
        <v>8.4000000000000005E-2</v>
      </c>
      <c r="AK99" s="316" t="s">
        <v>1319</v>
      </c>
      <c r="AL99" s="411">
        <v>2.4000000000000001E-5</v>
      </c>
      <c r="AM99" s="398" t="s">
        <v>33</v>
      </c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3"/>
      <c r="BB99" s="263"/>
      <c r="BC99" s="263"/>
      <c r="BD99" s="263"/>
      <c r="BE99" s="263"/>
      <c r="BF99" s="263"/>
      <c r="BG99" s="263"/>
      <c r="BH99" s="263"/>
      <c r="BI99" s="263"/>
      <c r="BJ99" s="263"/>
      <c r="BK99" s="263"/>
      <c r="BL99" s="263"/>
      <c r="BM99" s="263"/>
      <c r="BN99" s="263"/>
      <c r="BO99" s="263"/>
      <c r="BP99" s="263"/>
      <c r="BQ99" s="263"/>
      <c r="BR99" s="263"/>
      <c r="BS99" s="263"/>
      <c r="BT99" s="263"/>
      <c r="BU99" s="263"/>
      <c r="BV99" s="263"/>
      <c r="BW99" s="263"/>
      <c r="BX99" s="263"/>
      <c r="BY99" s="263"/>
      <c r="BZ99" s="263"/>
      <c r="CA99" s="263"/>
      <c r="CB99" s="263"/>
      <c r="CC99" s="263"/>
      <c r="CD99" s="263"/>
      <c r="CE99" s="263"/>
      <c r="CF99" s="263"/>
      <c r="CG99" s="263"/>
      <c r="CH99" s="263"/>
      <c r="CI99" s="263"/>
      <c r="CJ99" s="263"/>
      <c r="CK99" s="263"/>
      <c r="CL99" s="263"/>
      <c r="CM99" s="263"/>
      <c r="CN99" s="263"/>
      <c r="CO99" s="263"/>
      <c r="CP99" s="263"/>
      <c r="CQ99" s="263"/>
      <c r="CR99" s="263"/>
      <c r="CS99" s="263"/>
      <c r="CT99" s="263"/>
      <c r="CU99" s="263"/>
      <c r="CV99" s="263"/>
      <c r="CW99" s="263"/>
      <c r="CX99" s="263"/>
      <c r="CY99" s="263"/>
      <c r="CZ99" s="263"/>
      <c r="DA99" s="263"/>
      <c r="DB99" s="263"/>
      <c r="DC99" s="263"/>
      <c r="DD99" s="263"/>
      <c r="DE99" s="263"/>
      <c r="DF99" s="263"/>
      <c r="DG99" s="263"/>
      <c r="DH99" s="263"/>
      <c r="DI99" s="263"/>
      <c r="DJ99" s="263"/>
      <c r="DK99" s="263"/>
      <c r="DL99" s="263"/>
      <c r="DM99" s="263"/>
      <c r="DN99" s="263"/>
      <c r="DO99" s="263"/>
      <c r="DP99" s="263"/>
      <c r="DQ99" s="263"/>
      <c r="DR99" s="263"/>
      <c r="DS99" s="263"/>
      <c r="DT99" s="263"/>
      <c r="DU99" s="263"/>
      <c r="DV99" s="263"/>
      <c r="DW99" s="263"/>
      <c r="DX99" s="263"/>
      <c r="DY99" s="263"/>
      <c r="DZ99" s="263"/>
      <c r="EA99" s="263"/>
      <c r="EB99" s="263"/>
      <c r="EC99" s="263"/>
      <c r="ED99" s="263"/>
      <c r="EE99" s="263"/>
      <c r="EF99" s="263"/>
      <c r="EG99" s="263"/>
      <c r="EH99" s="263"/>
      <c r="EI99" s="263"/>
      <c r="EJ99" s="263"/>
      <c r="EK99" s="263"/>
      <c r="EL99" s="263"/>
      <c r="EM99" s="263"/>
      <c r="EN99" s="263"/>
      <c r="EO99" s="263"/>
      <c r="EP99" s="263"/>
      <c r="EQ99" s="263"/>
      <c r="ER99" s="263"/>
      <c r="ES99" s="263"/>
      <c r="ET99" s="263"/>
      <c r="EU99" s="263"/>
      <c r="EV99" s="263"/>
      <c r="EW99" s="263"/>
      <c r="EX99" s="263"/>
      <c r="EY99" s="263"/>
      <c r="EZ99" s="263"/>
      <c r="FA99" s="263"/>
      <c r="FB99" s="263"/>
      <c r="FC99" s="263"/>
      <c r="FD99" s="263"/>
      <c r="FE99" s="263"/>
      <c r="FF99" s="263"/>
      <c r="FG99" s="263"/>
      <c r="FH99" s="263"/>
      <c r="FI99" s="263"/>
      <c r="FJ99" s="263"/>
      <c r="FK99" s="263"/>
      <c r="FL99" s="263"/>
      <c r="FM99" s="263"/>
      <c r="FN99" s="263"/>
      <c r="FO99" s="263"/>
      <c r="FP99" s="263"/>
      <c r="FQ99" s="263"/>
      <c r="FR99" s="263"/>
      <c r="FS99" s="263"/>
      <c r="FT99" s="263"/>
      <c r="FU99" s="263"/>
      <c r="FV99" s="263"/>
      <c r="FW99" s="263"/>
      <c r="FX99" s="263"/>
      <c r="FY99" s="263"/>
      <c r="FZ99" s="263"/>
      <c r="GA99" s="263"/>
      <c r="GB99" s="263"/>
      <c r="GC99" s="263"/>
      <c r="GD99" s="263"/>
      <c r="GE99" s="263"/>
      <c r="GF99" s="263"/>
      <c r="GG99" s="263"/>
      <c r="GH99" s="263"/>
      <c r="GI99" s="263"/>
      <c r="GJ99" s="263"/>
      <c r="GK99" s="263"/>
      <c r="GL99" s="263"/>
      <c r="GM99" s="263"/>
    </row>
    <row r="100" spans="1:195" s="103" customFormat="1" ht="32.25" x14ac:dyDescent="0.2">
      <c r="A100" s="104"/>
      <c r="B100" s="287" t="s">
        <v>1186</v>
      </c>
      <c r="C100" s="90"/>
      <c r="D100" s="91"/>
      <c r="E100" s="91" t="s">
        <v>761</v>
      </c>
      <c r="F100" s="395">
        <v>0.1</v>
      </c>
      <c r="G100" s="316" t="s">
        <v>141</v>
      </c>
      <c r="H100" s="395">
        <v>1</v>
      </c>
      <c r="I100" s="396" t="s">
        <v>918</v>
      </c>
      <c r="J100" s="397">
        <v>0.9</v>
      </c>
      <c r="K100" s="398" t="s">
        <v>918</v>
      </c>
      <c r="L100" s="399">
        <v>3.3000000000000002E-2</v>
      </c>
      <c r="M100" s="400">
        <v>29</v>
      </c>
      <c r="N100" s="400">
        <v>4.3</v>
      </c>
      <c r="O100" s="400">
        <v>1.3</v>
      </c>
      <c r="P100" s="316" t="s">
        <v>28</v>
      </c>
      <c r="Q100" s="401">
        <v>8.3000000000000004E-2</v>
      </c>
      <c r="R100" s="316"/>
      <c r="S100" s="395" t="s">
        <v>921</v>
      </c>
      <c r="T100" s="402">
        <v>4.3799999999999999E-2</v>
      </c>
      <c r="U100" s="402">
        <v>7.8599999999999993E-6</v>
      </c>
      <c r="V100" s="402">
        <v>1567</v>
      </c>
      <c r="W100" s="402">
        <v>9.3800000000000007E-10</v>
      </c>
      <c r="X100" s="403">
        <v>11.2</v>
      </c>
      <c r="Y100" s="404" t="s">
        <v>142</v>
      </c>
      <c r="Z100" s="405" t="s">
        <v>1357</v>
      </c>
      <c r="AA100" s="406" t="s">
        <v>1357</v>
      </c>
      <c r="AB100" s="407">
        <v>1</v>
      </c>
      <c r="AC100" s="408" t="s">
        <v>1320</v>
      </c>
      <c r="AD100" s="409"/>
      <c r="AE100" s="406"/>
      <c r="AF100" s="410">
        <v>0.1</v>
      </c>
      <c r="AG100" s="316" t="s">
        <v>1321</v>
      </c>
      <c r="AH100" s="411">
        <v>0.35</v>
      </c>
      <c r="AI100" s="316" t="s">
        <v>33</v>
      </c>
      <c r="AJ100" s="410" t="s">
        <v>1357</v>
      </c>
      <c r="AK100" s="316" t="s">
        <v>1357</v>
      </c>
      <c r="AL100" s="411" t="s">
        <v>1357</v>
      </c>
      <c r="AM100" s="398" t="s">
        <v>1357</v>
      </c>
      <c r="AN100" s="263"/>
      <c r="AO100" s="263"/>
      <c r="AP100" s="263"/>
      <c r="AQ100" s="263"/>
      <c r="AR100" s="263"/>
      <c r="AS100" s="263"/>
      <c r="AT100" s="263"/>
      <c r="AU100" s="263"/>
      <c r="AV100" s="263"/>
      <c r="AW100" s="263"/>
      <c r="AX100" s="263"/>
      <c r="AY100" s="263"/>
      <c r="AZ100" s="263"/>
      <c r="BA100" s="263"/>
      <c r="BB100" s="263"/>
      <c r="BC100" s="263"/>
      <c r="BD100" s="263"/>
      <c r="BE100" s="263"/>
      <c r="BF100" s="263"/>
      <c r="BG100" s="263"/>
      <c r="BH100" s="263"/>
      <c r="BI100" s="263"/>
      <c r="BJ100" s="263"/>
      <c r="BK100" s="263"/>
      <c r="BL100" s="263"/>
      <c r="BM100" s="263"/>
      <c r="BN100" s="263"/>
      <c r="BO100" s="263"/>
      <c r="BP100" s="263"/>
      <c r="BQ100" s="263"/>
      <c r="BR100" s="263"/>
      <c r="BS100" s="263"/>
      <c r="BT100" s="263"/>
      <c r="BU100" s="263"/>
      <c r="BV100" s="263"/>
      <c r="BW100" s="263"/>
      <c r="BX100" s="263"/>
      <c r="BY100" s="263"/>
      <c r="BZ100" s="263"/>
      <c r="CA100" s="263"/>
      <c r="CB100" s="263"/>
      <c r="CC100" s="263"/>
      <c r="CD100" s="263"/>
      <c r="CE100" s="263"/>
      <c r="CF100" s="263"/>
      <c r="CG100" s="263"/>
      <c r="CH100" s="263"/>
      <c r="CI100" s="263"/>
      <c r="CJ100" s="263"/>
      <c r="CK100" s="263"/>
      <c r="CL100" s="263"/>
      <c r="CM100" s="263"/>
      <c r="CN100" s="263"/>
      <c r="CO100" s="263"/>
      <c r="CP100" s="263"/>
      <c r="CQ100" s="263"/>
      <c r="CR100" s="263"/>
      <c r="CS100" s="263"/>
      <c r="CT100" s="263"/>
      <c r="CU100" s="263"/>
      <c r="CV100" s="263"/>
      <c r="CW100" s="263"/>
      <c r="CX100" s="263"/>
      <c r="CY100" s="263"/>
      <c r="CZ100" s="263"/>
      <c r="DA100" s="263"/>
      <c r="DB100" s="263"/>
      <c r="DC100" s="263"/>
      <c r="DD100" s="263"/>
      <c r="DE100" s="263"/>
      <c r="DF100" s="263"/>
      <c r="DG100" s="263"/>
      <c r="DH100" s="263"/>
      <c r="DI100" s="263"/>
      <c r="DJ100" s="263"/>
      <c r="DK100" s="263"/>
      <c r="DL100" s="263"/>
      <c r="DM100" s="263"/>
      <c r="DN100" s="263"/>
      <c r="DO100" s="263"/>
      <c r="DP100" s="263"/>
      <c r="DQ100" s="263"/>
      <c r="DR100" s="263"/>
      <c r="DS100" s="263"/>
      <c r="DT100" s="263"/>
      <c r="DU100" s="263"/>
      <c r="DV100" s="263"/>
      <c r="DW100" s="263"/>
      <c r="DX100" s="263"/>
      <c r="DY100" s="263"/>
      <c r="DZ100" s="263"/>
      <c r="EA100" s="263"/>
      <c r="EB100" s="263"/>
      <c r="EC100" s="263"/>
      <c r="ED100" s="263"/>
      <c r="EE100" s="263"/>
      <c r="EF100" s="263"/>
      <c r="EG100" s="263"/>
      <c r="EH100" s="263"/>
      <c r="EI100" s="263"/>
      <c r="EJ100" s="263"/>
      <c r="EK100" s="263"/>
      <c r="EL100" s="263"/>
      <c r="EM100" s="263"/>
      <c r="EN100" s="263"/>
      <c r="EO100" s="263"/>
      <c r="EP100" s="263"/>
      <c r="EQ100" s="263"/>
      <c r="ER100" s="263"/>
      <c r="ES100" s="263"/>
      <c r="ET100" s="263"/>
      <c r="EU100" s="263"/>
      <c r="EV100" s="263"/>
      <c r="EW100" s="263"/>
      <c r="EX100" s="263"/>
      <c r="EY100" s="263"/>
      <c r="EZ100" s="263"/>
      <c r="FA100" s="263"/>
      <c r="FB100" s="263"/>
      <c r="FC100" s="263"/>
      <c r="FD100" s="263"/>
      <c r="FE100" s="263"/>
      <c r="FF100" s="263"/>
      <c r="FG100" s="263"/>
      <c r="FH100" s="263"/>
      <c r="FI100" s="263"/>
      <c r="FJ100" s="263"/>
      <c r="FK100" s="263"/>
      <c r="FL100" s="263"/>
      <c r="FM100" s="263"/>
      <c r="FN100" s="263"/>
      <c r="FO100" s="263"/>
      <c r="FP100" s="263"/>
      <c r="FQ100" s="263"/>
      <c r="FR100" s="263"/>
      <c r="FS100" s="263"/>
      <c r="FT100" s="263"/>
      <c r="FU100" s="263"/>
      <c r="FV100" s="263"/>
      <c r="FW100" s="263"/>
      <c r="FX100" s="263"/>
      <c r="FY100" s="263"/>
      <c r="FZ100" s="263"/>
      <c r="GA100" s="263"/>
      <c r="GB100" s="263"/>
      <c r="GC100" s="263"/>
      <c r="GD100" s="263"/>
      <c r="GE100" s="263"/>
      <c r="GF100" s="263"/>
      <c r="GG100" s="263"/>
      <c r="GH100" s="263"/>
      <c r="GI100" s="263"/>
      <c r="GJ100" s="263"/>
      <c r="GK100" s="263"/>
      <c r="GL100" s="263"/>
      <c r="GM100" s="263"/>
    </row>
    <row r="101" spans="1:195" s="103" customFormat="1" ht="32.25" x14ac:dyDescent="0.2">
      <c r="A101" s="104"/>
      <c r="B101" s="287" t="s">
        <v>1187</v>
      </c>
      <c r="C101" s="90"/>
      <c r="D101" s="91" t="s">
        <v>1004</v>
      </c>
      <c r="E101" s="91" t="s">
        <v>762</v>
      </c>
      <c r="F101" s="395">
        <v>0.05</v>
      </c>
      <c r="G101" s="316" t="s">
        <v>26</v>
      </c>
      <c r="H101" s="395">
        <v>1</v>
      </c>
      <c r="I101" s="396" t="s">
        <v>918</v>
      </c>
      <c r="J101" s="397">
        <v>0.9</v>
      </c>
      <c r="K101" s="398" t="s">
        <v>918</v>
      </c>
      <c r="L101" s="399">
        <v>6.0999999999999999E-2</v>
      </c>
      <c r="M101" s="400">
        <v>3.2</v>
      </c>
      <c r="N101" s="400">
        <v>0.69</v>
      </c>
      <c r="O101" s="400">
        <v>0.24</v>
      </c>
      <c r="P101" s="316" t="s">
        <v>28</v>
      </c>
      <c r="Q101" s="401">
        <v>0.54800000000000004</v>
      </c>
      <c r="R101" s="316"/>
      <c r="S101" s="395" t="s">
        <v>848</v>
      </c>
      <c r="T101" s="402">
        <v>6.9000000000000006E-2</v>
      </c>
      <c r="U101" s="402">
        <v>7.9000000000000006E-6</v>
      </c>
      <c r="V101" s="402">
        <v>380</v>
      </c>
      <c r="W101" s="402">
        <v>1.9E-3</v>
      </c>
      <c r="X101" s="403">
        <v>160</v>
      </c>
      <c r="Y101" s="404" t="s">
        <v>29</v>
      </c>
      <c r="Z101" s="405" t="s">
        <v>1357</v>
      </c>
      <c r="AA101" s="406" t="s">
        <v>1357</v>
      </c>
      <c r="AB101" s="407"/>
      <c r="AC101" s="444"/>
      <c r="AD101" s="409">
        <v>2</v>
      </c>
      <c r="AE101" s="406" t="s">
        <v>1322</v>
      </c>
      <c r="AF101" s="410">
        <v>0.09</v>
      </c>
      <c r="AG101" s="316" t="s">
        <v>1323</v>
      </c>
      <c r="AH101" s="411">
        <v>0.03</v>
      </c>
      <c r="AI101" s="316" t="s">
        <v>1324</v>
      </c>
      <c r="AJ101" s="410" t="s">
        <v>1357</v>
      </c>
      <c r="AK101" s="316" t="s">
        <v>1357</v>
      </c>
      <c r="AL101" s="411" t="s">
        <v>1357</v>
      </c>
      <c r="AM101" s="398" t="s">
        <v>1357</v>
      </c>
      <c r="AN101" s="263"/>
      <c r="AO101" s="263"/>
      <c r="AP101" s="263"/>
      <c r="AQ101" s="263"/>
      <c r="AR101" s="263"/>
      <c r="AS101" s="263"/>
      <c r="AT101" s="263"/>
      <c r="AU101" s="263"/>
      <c r="AV101" s="263"/>
      <c r="AW101" s="263"/>
      <c r="AX101" s="263"/>
      <c r="AY101" s="263"/>
      <c r="AZ101" s="263"/>
      <c r="BA101" s="263"/>
      <c r="BB101" s="263"/>
      <c r="BC101" s="263"/>
      <c r="BD101" s="263"/>
      <c r="BE101" s="263"/>
      <c r="BF101" s="263"/>
      <c r="BG101" s="263"/>
      <c r="BH101" s="263"/>
      <c r="BI101" s="263"/>
      <c r="BJ101" s="263"/>
      <c r="BK101" s="263"/>
      <c r="BL101" s="263"/>
      <c r="BM101" s="263"/>
      <c r="BN101" s="263"/>
      <c r="BO101" s="263"/>
      <c r="BP101" s="263"/>
      <c r="BQ101" s="263"/>
      <c r="BR101" s="263"/>
      <c r="BS101" s="263"/>
      <c r="BT101" s="263"/>
      <c r="BU101" s="263"/>
      <c r="BV101" s="263"/>
      <c r="BW101" s="263"/>
      <c r="BX101" s="263"/>
      <c r="BY101" s="263"/>
      <c r="BZ101" s="263"/>
      <c r="CA101" s="263"/>
      <c r="CB101" s="263"/>
      <c r="CC101" s="263"/>
      <c r="CD101" s="263"/>
      <c r="CE101" s="263"/>
      <c r="CF101" s="263"/>
      <c r="CG101" s="263"/>
      <c r="CH101" s="263"/>
      <c r="CI101" s="263"/>
      <c r="CJ101" s="263"/>
      <c r="CK101" s="263"/>
      <c r="CL101" s="263"/>
      <c r="CM101" s="263"/>
      <c r="CN101" s="263"/>
      <c r="CO101" s="263"/>
      <c r="CP101" s="263"/>
      <c r="CQ101" s="263"/>
      <c r="CR101" s="263"/>
      <c r="CS101" s="263"/>
      <c r="CT101" s="263"/>
      <c r="CU101" s="263"/>
      <c r="CV101" s="263"/>
      <c r="CW101" s="263"/>
      <c r="CX101" s="263"/>
      <c r="CY101" s="263"/>
      <c r="CZ101" s="263"/>
      <c r="DA101" s="263"/>
      <c r="DB101" s="263"/>
      <c r="DC101" s="263"/>
      <c r="DD101" s="263"/>
      <c r="DE101" s="263"/>
      <c r="DF101" s="263"/>
      <c r="DG101" s="263"/>
      <c r="DH101" s="263"/>
      <c r="DI101" s="263"/>
      <c r="DJ101" s="263"/>
      <c r="DK101" s="263"/>
      <c r="DL101" s="263"/>
      <c r="DM101" s="263"/>
      <c r="DN101" s="263"/>
      <c r="DO101" s="263"/>
      <c r="DP101" s="263"/>
      <c r="DQ101" s="263"/>
      <c r="DR101" s="263"/>
      <c r="DS101" s="263"/>
      <c r="DT101" s="263"/>
      <c r="DU101" s="263"/>
      <c r="DV101" s="263"/>
      <c r="DW101" s="263"/>
      <c r="DX101" s="263"/>
      <c r="DY101" s="263"/>
      <c r="DZ101" s="263"/>
      <c r="EA101" s="263"/>
      <c r="EB101" s="263"/>
      <c r="EC101" s="263"/>
      <c r="ED101" s="263"/>
      <c r="EE101" s="263"/>
      <c r="EF101" s="263"/>
      <c r="EG101" s="263"/>
      <c r="EH101" s="263"/>
      <c r="EI101" s="263"/>
      <c r="EJ101" s="263"/>
      <c r="EK101" s="263"/>
      <c r="EL101" s="263"/>
      <c r="EM101" s="263"/>
      <c r="EN101" s="263"/>
      <c r="EO101" s="263"/>
      <c r="EP101" s="263"/>
      <c r="EQ101" s="263"/>
      <c r="ER101" s="263"/>
      <c r="ES101" s="263"/>
      <c r="ET101" s="263"/>
      <c r="EU101" s="263"/>
      <c r="EV101" s="263"/>
      <c r="EW101" s="263"/>
      <c r="EX101" s="263"/>
      <c r="EY101" s="263"/>
      <c r="EZ101" s="263"/>
      <c r="FA101" s="263"/>
      <c r="FB101" s="263"/>
      <c r="FC101" s="263"/>
      <c r="FD101" s="263"/>
      <c r="FE101" s="263"/>
      <c r="FF101" s="263"/>
      <c r="FG101" s="263"/>
      <c r="FH101" s="263"/>
      <c r="FI101" s="263"/>
      <c r="FJ101" s="263"/>
      <c r="FK101" s="263"/>
      <c r="FL101" s="263"/>
      <c r="FM101" s="263"/>
      <c r="FN101" s="263"/>
      <c r="FO101" s="263"/>
      <c r="FP101" s="263"/>
      <c r="FQ101" s="263"/>
      <c r="FR101" s="263"/>
      <c r="FS101" s="263"/>
      <c r="FT101" s="263"/>
      <c r="FU101" s="263"/>
      <c r="FV101" s="263"/>
      <c r="FW101" s="263"/>
      <c r="FX101" s="263"/>
      <c r="FY101" s="263"/>
      <c r="FZ101" s="263"/>
      <c r="GA101" s="263"/>
      <c r="GB101" s="263"/>
      <c r="GC101" s="263"/>
      <c r="GD101" s="263"/>
      <c r="GE101" s="263"/>
      <c r="GF101" s="263"/>
      <c r="GG101" s="263"/>
      <c r="GH101" s="263"/>
      <c r="GI101" s="263"/>
      <c r="GJ101" s="263"/>
      <c r="GK101" s="263"/>
      <c r="GL101" s="263"/>
      <c r="GM101" s="263"/>
    </row>
    <row r="102" spans="1:195" s="103" customFormat="1" ht="32.25" x14ac:dyDescent="0.2">
      <c r="A102" s="104"/>
      <c r="B102" s="287" t="s">
        <v>1188</v>
      </c>
      <c r="C102" s="90"/>
      <c r="D102" s="91" t="s">
        <v>1004</v>
      </c>
      <c r="E102" s="91" t="s">
        <v>763</v>
      </c>
      <c r="F102" s="395">
        <v>0.05</v>
      </c>
      <c r="G102" s="316" t="s">
        <v>26</v>
      </c>
      <c r="H102" s="395">
        <v>1</v>
      </c>
      <c r="I102" s="396" t="s">
        <v>918</v>
      </c>
      <c r="J102" s="397">
        <v>0.9</v>
      </c>
      <c r="K102" s="398" t="s">
        <v>918</v>
      </c>
      <c r="L102" s="399">
        <v>8.6999999999999994E-2</v>
      </c>
      <c r="M102" s="400">
        <v>4.0999999999999996</v>
      </c>
      <c r="N102" s="400">
        <v>0.69</v>
      </c>
      <c r="O102" s="400">
        <v>0.4</v>
      </c>
      <c r="P102" s="316" t="s">
        <v>28</v>
      </c>
      <c r="Q102" s="401"/>
      <c r="R102" s="316"/>
      <c r="S102" s="395" t="s">
        <v>848</v>
      </c>
      <c r="T102" s="402">
        <v>6.9000000000000006E-2</v>
      </c>
      <c r="U102" s="402">
        <v>6.9000000000000006E-2</v>
      </c>
      <c r="V102" s="402">
        <v>380</v>
      </c>
      <c r="W102" s="402">
        <v>1.9E-3</v>
      </c>
      <c r="X102" s="403">
        <v>160</v>
      </c>
      <c r="Y102" s="404" t="s">
        <v>29</v>
      </c>
      <c r="Z102" s="405" t="s">
        <v>1357</v>
      </c>
      <c r="AA102" s="406" t="s">
        <v>1357</v>
      </c>
      <c r="AB102" s="407"/>
      <c r="AC102" s="444"/>
      <c r="AD102" s="409"/>
      <c r="AE102" s="406"/>
      <c r="AF102" s="410">
        <v>8.9999999999999998E-4</v>
      </c>
      <c r="AG102" s="316" t="s">
        <v>1325</v>
      </c>
      <c r="AH102" s="411" t="s">
        <v>1357</v>
      </c>
      <c r="AI102" s="316" t="s">
        <v>1357</v>
      </c>
      <c r="AJ102" s="410" t="s">
        <v>1357</v>
      </c>
      <c r="AK102" s="316" t="s">
        <v>1357</v>
      </c>
      <c r="AL102" s="411" t="s">
        <v>1357</v>
      </c>
      <c r="AM102" s="398" t="s">
        <v>1357</v>
      </c>
      <c r="AN102" s="263"/>
      <c r="AO102" s="263"/>
      <c r="AP102" s="263"/>
      <c r="AQ102" s="263"/>
      <c r="AR102" s="263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263"/>
      <c r="BC102" s="263"/>
      <c r="BD102" s="263"/>
      <c r="BE102" s="263"/>
      <c r="BF102" s="263"/>
      <c r="BG102" s="263"/>
      <c r="BH102" s="263"/>
      <c r="BI102" s="263"/>
      <c r="BJ102" s="263"/>
      <c r="BK102" s="263"/>
      <c r="BL102" s="263"/>
      <c r="BM102" s="263"/>
      <c r="BN102" s="263"/>
      <c r="BO102" s="263"/>
      <c r="BP102" s="263"/>
      <c r="BQ102" s="263"/>
      <c r="BR102" s="263"/>
      <c r="BS102" s="263"/>
      <c r="BT102" s="263"/>
      <c r="BU102" s="263"/>
      <c r="BV102" s="263"/>
      <c r="BW102" s="263"/>
      <c r="BX102" s="263"/>
      <c r="BY102" s="263"/>
      <c r="BZ102" s="263"/>
      <c r="CA102" s="263"/>
      <c r="CB102" s="263"/>
      <c r="CC102" s="263"/>
      <c r="CD102" s="263"/>
      <c r="CE102" s="263"/>
      <c r="CF102" s="263"/>
      <c r="CG102" s="263"/>
      <c r="CH102" s="263"/>
      <c r="CI102" s="263"/>
      <c r="CJ102" s="263"/>
      <c r="CK102" s="263"/>
      <c r="CL102" s="263"/>
      <c r="CM102" s="263"/>
      <c r="CN102" s="263"/>
      <c r="CO102" s="263"/>
      <c r="CP102" s="263"/>
      <c r="CQ102" s="263"/>
      <c r="CR102" s="263"/>
      <c r="CS102" s="263"/>
      <c r="CT102" s="263"/>
      <c r="CU102" s="263"/>
      <c r="CV102" s="263"/>
      <c r="CW102" s="263"/>
      <c r="CX102" s="263"/>
      <c r="CY102" s="263"/>
      <c r="CZ102" s="263"/>
      <c r="DA102" s="263"/>
      <c r="DB102" s="263"/>
      <c r="DC102" s="263"/>
      <c r="DD102" s="263"/>
      <c r="DE102" s="263"/>
      <c r="DF102" s="263"/>
      <c r="DG102" s="263"/>
      <c r="DH102" s="263"/>
      <c r="DI102" s="263"/>
      <c r="DJ102" s="263"/>
      <c r="DK102" s="263"/>
      <c r="DL102" s="263"/>
      <c r="DM102" s="263"/>
      <c r="DN102" s="263"/>
      <c r="DO102" s="263"/>
      <c r="DP102" s="263"/>
      <c r="DQ102" s="263"/>
      <c r="DR102" s="263"/>
      <c r="DS102" s="263"/>
      <c r="DT102" s="263"/>
      <c r="DU102" s="263"/>
      <c r="DV102" s="263"/>
      <c r="DW102" s="263"/>
      <c r="DX102" s="263"/>
      <c r="DY102" s="263"/>
      <c r="DZ102" s="263"/>
      <c r="EA102" s="263"/>
      <c r="EB102" s="263"/>
      <c r="EC102" s="263"/>
      <c r="ED102" s="263"/>
      <c r="EE102" s="263"/>
      <c r="EF102" s="263"/>
      <c r="EG102" s="263"/>
      <c r="EH102" s="263"/>
      <c r="EI102" s="263"/>
      <c r="EJ102" s="263"/>
      <c r="EK102" s="263"/>
      <c r="EL102" s="263"/>
      <c r="EM102" s="263"/>
      <c r="EN102" s="263"/>
      <c r="EO102" s="263"/>
      <c r="EP102" s="263"/>
      <c r="EQ102" s="263"/>
      <c r="ER102" s="263"/>
      <c r="ES102" s="263"/>
      <c r="ET102" s="263"/>
      <c r="EU102" s="263"/>
      <c r="EV102" s="263"/>
      <c r="EW102" s="263"/>
      <c r="EX102" s="263"/>
      <c r="EY102" s="263"/>
      <c r="EZ102" s="263"/>
      <c r="FA102" s="263"/>
      <c r="FB102" s="263"/>
      <c r="FC102" s="263"/>
      <c r="FD102" s="263"/>
      <c r="FE102" s="263"/>
      <c r="FF102" s="263"/>
      <c r="FG102" s="263"/>
      <c r="FH102" s="263"/>
      <c r="FI102" s="263"/>
      <c r="FJ102" s="263"/>
      <c r="FK102" s="263"/>
      <c r="FL102" s="263"/>
      <c r="FM102" s="263"/>
      <c r="FN102" s="263"/>
      <c r="FO102" s="263"/>
      <c r="FP102" s="263"/>
      <c r="FQ102" s="263"/>
      <c r="FR102" s="263"/>
      <c r="FS102" s="263"/>
      <c r="FT102" s="263"/>
      <c r="FU102" s="263"/>
      <c r="FV102" s="263"/>
      <c r="FW102" s="263"/>
      <c r="FX102" s="263"/>
      <c r="FY102" s="263"/>
      <c r="FZ102" s="263"/>
      <c r="GA102" s="263"/>
      <c r="GB102" s="263"/>
      <c r="GC102" s="263"/>
      <c r="GD102" s="263"/>
      <c r="GE102" s="263"/>
      <c r="GF102" s="263"/>
      <c r="GG102" s="263"/>
      <c r="GH102" s="263"/>
      <c r="GI102" s="263"/>
      <c r="GJ102" s="263"/>
      <c r="GK102" s="263"/>
      <c r="GL102" s="263"/>
      <c r="GM102" s="263"/>
    </row>
    <row r="103" spans="1:195" s="103" customFormat="1" ht="32.25" x14ac:dyDescent="0.2">
      <c r="A103" s="104"/>
      <c r="B103" s="287" t="s">
        <v>1190</v>
      </c>
      <c r="C103" s="90"/>
      <c r="D103" s="91" t="s">
        <v>1004</v>
      </c>
      <c r="E103" s="91" t="s">
        <v>764</v>
      </c>
      <c r="F103" s="395">
        <v>0.05</v>
      </c>
      <c r="G103" s="316" t="s">
        <v>26</v>
      </c>
      <c r="H103" s="395">
        <v>1</v>
      </c>
      <c r="I103" s="396" t="s">
        <v>918</v>
      </c>
      <c r="J103" s="397">
        <v>0.9</v>
      </c>
      <c r="K103" s="398" t="s">
        <v>918</v>
      </c>
      <c r="L103" s="399">
        <v>6.2E-2</v>
      </c>
      <c r="M103" s="400">
        <v>3.3</v>
      </c>
      <c r="N103" s="400">
        <v>0.69</v>
      </c>
      <c r="O103" s="400">
        <v>0.25</v>
      </c>
      <c r="P103" s="316" t="s">
        <v>28</v>
      </c>
      <c r="Q103" s="401">
        <v>0.54800000000000004</v>
      </c>
      <c r="R103" s="316"/>
      <c r="S103" s="395" t="s">
        <v>848</v>
      </c>
      <c r="T103" s="402">
        <v>0.13</v>
      </c>
      <c r="U103" s="402">
        <v>7.9000000000000006E-6</v>
      </c>
      <c r="V103" s="402">
        <v>1200</v>
      </c>
      <c r="W103" s="402">
        <v>1.6000000000000001E-3</v>
      </c>
      <c r="X103" s="403">
        <v>79</v>
      </c>
      <c r="Y103" s="404" t="s">
        <v>29</v>
      </c>
      <c r="Z103" s="405" t="s">
        <v>1357</v>
      </c>
      <c r="AA103" s="406" t="s">
        <v>1357</v>
      </c>
      <c r="AB103" s="407"/>
      <c r="AC103" s="444"/>
      <c r="AD103" s="409">
        <v>0.8</v>
      </c>
      <c r="AE103" s="406" t="s">
        <v>1326</v>
      </c>
      <c r="AF103" s="410" t="s">
        <v>1357</v>
      </c>
      <c r="AG103" s="316" t="s">
        <v>1357</v>
      </c>
      <c r="AH103" s="411">
        <v>0.8</v>
      </c>
      <c r="AI103" s="316" t="s">
        <v>1327</v>
      </c>
      <c r="AJ103" s="410">
        <v>2.4E-2</v>
      </c>
      <c r="AK103" s="316" t="s">
        <v>1328</v>
      </c>
      <c r="AL103" s="411">
        <v>1.1E-5</v>
      </c>
      <c r="AM103" s="398" t="s">
        <v>1329</v>
      </c>
      <c r="AN103" s="263"/>
      <c r="AO103" s="263"/>
      <c r="AP103" s="263"/>
      <c r="AQ103" s="263"/>
      <c r="AR103" s="263"/>
      <c r="AS103" s="263"/>
      <c r="AT103" s="263"/>
      <c r="AU103" s="263"/>
      <c r="AV103" s="263"/>
      <c r="AW103" s="263"/>
      <c r="AX103" s="263"/>
      <c r="AY103" s="263"/>
      <c r="AZ103" s="263"/>
      <c r="BA103" s="263"/>
      <c r="BB103" s="263"/>
      <c r="BC103" s="263"/>
      <c r="BD103" s="263"/>
      <c r="BE103" s="263"/>
      <c r="BF103" s="263"/>
      <c r="BG103" s="263"/>
      <c r="BH103" s="263"/>
      <c r="BI103" s="263"/>
      <c r="BJ103" s="263"/>
      <c r="BK103" s="263"/>
      <c r="BL103" s="263"/>
      <c r="BM103" s="263"/>
      <c r="BN103" s="263"/>
      <c r="BO103" s="263"/>
      <c r="BP103" s="263"/>
      <c r="BQ103" s="263"/>
      <c r="BR103" s="263"/>
      <c r="BS103" s="263"/>
      <c r="BT103" s="263"/>
      <c r="BU103" s="263"/>
      <c r="BV103" s="263"/>
      <c r="BW103" s="263"/>
      <c r="BX103" s="263"/>
      <c r="BY103" s="263"/>
      <c r="BZ103" s="263"/>
      <c r="CA103" s="263"/>
      <c r="CB103" s="263"/>
      <c r="CC103" s="263"/>
      <c r="CD103" s="263"/>
      <c r="CE103" s="263"/>
      <c r="CF103" s="263"/>
      <c r="CG103" s="263"/>
      <c r="CH103" s="263"/>
      <c r="CI103" s="263"/>
      <c r="CJ103" s="263"/>
      <c r="CK103" s="263"/>
      <c r="CL103" s="263"/>
      <c r="CM103" s="263"/>
      <c r="CN103" s="263"/>
      <c r="CO103" s="263"/>
      <c r="CP103" s="263"/>
      <c r="CQ103" s="263"/>
      <c r="CR103" s="263"/>
      <c r="CS103" s="263"/>
      <c r="CT103" s="263"/>
      <c r="CU103" s="263"/>
      <c r="CV103" s="263"/>
      <c r="CW103" s="263"/>
      <c r="CX103" s="263"/>
      <c r="CY103" s="263"/>
      <c r="CZ103" s="263"/>
      <c r="DA103" s="263"/>
      <c r="DB103" s="263"/>
      <c r="DC103" s="263"/>
      <c r="DD103" s="263"/>
      <c r="DE103" s="263"/>
      <c r="DF103" s="263"/>
      <c r="DG103" s="263"/>
      <c r="DH103" s="263"/>
      <c r="DI103" s="263"/>
      <c r="DJ103" s="263"/>
      <c r="DK103" s="263"/>
      <c r="DL103" s="263"/>
      <c r="DM103" s="263"/>
      <c r="DN103" s="263"/>
      <c r="DO103" s="263"/>
      <c r="DP103" s="263"/>
      <c r="DQ103" s="263"/>
      <c r="DR103" s="263"/>
      <c r="DS103" s="263"/>
      <c r="DT103" s="263"/>
      <c r="DU103" s="263"/>
      <c r="DV103" s="263"/>
      <c r="DW103" s="263"/>
      <c r="DX103" s="263"/>
      <c r="DY103" s="263"/>
      <c r="DZ103" s="263"/>
      <c r="EA103" s="263"/>
      <c r="EB103" s="263"/>
      <c r="EC103" s="263"/>
      <c r="ED103" s="263"/>
      <c r="EE103" s="263"/>
      <c r="EF103" s="263"/>
      <c r="EG103" s="263"/>
      <c r="EH103" s="263"/>
      <c r="EI103" s="263"/>
      <c r="EJ103" s="263"/>
      <c r="EK103" s="263"/>
      <c r="EL103" s="263"/>
      <c r="EM103" s="263"/>
      <c r="EN103" s="263"/>
      <c r="EO103" s="263"/>
      <c r="EP103" s="263"/>
      <c r="EQ103" s="263"/>
      <c r="ER103" s="263"/>
      <c r="ES103" s="263"/>
      <c r="ET103" s="263"/>
      <c r="EU103" s="263"/>
      <c r="EV103" s="263"/>
      <c r="EW103" s="263"/>
      <c r="EX103" s="263"/>
      <c r="EY103" s="263"/>
      <c r="EZ103" s="263"/>
      <c r="FA103" s="263"/>
      <c r="FB103" s="263"/>
      <c r="FC103" s="263"/>
      <c r="FD103" s="263"/>
      <c r="FE103" s="263"/>
      <c r="FF103" s="263"/>
      <c r="FG103" s="263"/>
      <c r="FH103" s="263"/>
      <c r="FI103" s="263"/>
      <c r="FJ103" s="263"/>
      <c r="FK103" s="263"/>
      <c r="FL103" s="263"/>
      <c r="FM103" s="263"/>
      <c r="FN103" s="263"/>
      <c r="FO103" s="263"/>
      <c r="FP103" s="263"/>
      <c r="FQ103" s="263"/>
      <c r="FR103" s="263"/>
      <c r="FS103" s="263"/>
      <c r="FT103" s="263"/>
      <c r="FU103" s="263"/>
      <c r="FV103" s="263"/>
      <c r="FW103" s="263"/>
      <c r="FX103" s="263"/>
      <c r="FY103" s="263"/>
      <c r="FZ103" s="263"/>
      <c r="GA103" s="263"/>
      <c r="GB103" s="263"/>
      <c r="GC103" s="263"/>
      <c r="GD103" s="263"/>
      <c r="GE103" s="263"/>
      <c r="GF103" s="263"/>
      <c r="GG103" s="263"/>
      <c r="GH103" s="263"/>
      <c r="GI103" s="263"/>
      <c r="GJ103" s="263"/>
      <c r="GK103" s="263"/>
      <c r="GL103" s="263"/>
      <c r="GM103" s="263"/>
    </row>
    <row r="104" spans="1:195" s="103" customFormat="1" ht="32.25" x14ac:dyDescent="0.2">
      <c r="A104" s="104"/>
      <c r="B104" s="287" t="s">
        <v>1191</v>
      </c>
      <c r="C104" s="90"/>
      <c r="D104" s="91"/>
      <c r="E104" s="91" t="s">
        <v>765</v>
      </c>
      <c r="F104" s="395">
        <v>0.1</v>
      </c>
      <c r="G104" s="316" t="s">
        <v>141</v>
      </c>
      <c r="H104" s="395">
        <v>1</v>
      </c>
      <c r="I104" s="396" t="s">
        <v>918</v>
      </c>
      <c r="J104" s="397">
        <v>0.9</v>
      </c>
      <c r="K104" s="398" t="s">
        <v>918</v>
      </c>
      <c r="L104" s="399">
        <v>1.7000000000000001E-2</v>
      </c>
      <c r="M104" s="400">
        <v>17</v>
      </c>
      <c r="N104" s="400">
        <v>3.1</v>
      </c>
      <c r="O104" s="400">
        <v>0.32</v>
      </c>
      <c r="P104" s="316" t="s">
        <v>28</v>
      </c>
      <c r="Q104" s="401">
        <v>0.35</v>
      </c>
      <c r="R104" s="316"/>
      <c r="S104" s="395" t="s">
        <v>921</v>
      </c>
      <c r="T104" s="402">
        <v>1.9400000000000001E-2</v>
      </c>
      <c r="U104" s="402">
        <v>6.7399999999999998E-6</v>
      </c>
      <c r="V104" s="402">
        <v>724</v>
      </c>
      <c r="W104" s="402">
        <v>4.0000000000000002E-9</v>
      </c>
      <c r="X104" s="403">
        <v>3.11</v>
      </c>
      <c r="Y104" s="404" t="s">
        <v>1330</v>
      </c>
      <c r="Z104" s="405" t="s">
        <v>1357</v>
      </c>
      <c r="AA104" s="406" t="s">
        <v>1357</v>
      </c>
      <c r="AB104" s="407"/>
      <c r="AC104" s="444"/>
      <c r="AD104" s="409"/>
      <c r="AE104" s="406"/>
      <c r="AF104" s="410" t="s">
        <v>1357</v>
      </c>
      <c r="AG104" s="316" t="s">
        <v>1357</v>
      </c>
      <c r="AH104" s="411" t="s">
        <v>1357</v>
      </c>
      <c r="AI104" s="316" t="s">
        <v>1357</v>
      </c>
      <c r="AJ104" s="410">
        <v>0.45</v>
      </c>
      <c r="AK104" s="316" t="s">
        <v>1331</v>
      </c>
      <c r="AL104" s="411">
        <v>1.2999999999999999E-4</v>
      </c>
      <c r="AM104" s="398" t="s">
        <v>33</v>
      </c>
      <c r="AN104" s="263"/>
      <c r="AO104" s="263"/>
      <c r="AP104" s="263"/>
      <c r="AQ104" s="263"/>
      <c r="AR104" s="263"/>
      <c r="AS104" s="263"/>
      <c r="AT104" s="263"/>
      <c r="AU104" s="263"/>
      <c r="AV104" s="263"/>
      <c r="AW104" s="263"/>
      <c r="AX104" s="263"/>
      <c r="AY104" s="263"/>
      <c r="AZ104" s="263"/>
      <c r="BA104" s="263"/>
      <c r="BB104" s="263"/>
      <c r="BC104" s="263"/>
      <c r="BD104" s="263"/>
      <c r="BE104" s="263"/>
      <c r="BF104" s="263"/>
      <c r="BG104" s="263"/>
      <c r="BH104" s="263"/>
      <c r="BI104" s="263"/>
      <c r="BJ104" s="263"/>
      <c r="BK104" s="263"/>
      <c r="BL104" s="263"/>
      <c r="BM104" s="263"/>
      <c r="BN104" s="263"/>
      <c r="BO104" s="263"/>
      <c r="BP104" s="263"/>
      <c r="BQ104" s="263"/>
      <c r="BR104" s="263"/>
      <c r="BS104" s="263"/>
      <c r="BT104" s="263"/>
      <c r="BU104" s="263"/>
      <c r="BV104" s="263"/>
      <c r="BW104" s="263"/>
      <c r="BX104" s="263"/>
      <c r="BY104" s="263"/>
      <c r="BZ104" s="263"/>
      <c r="CA104" s="263"/>
      <c r="CB104" s="263"/>
      <c r="CC104" s="263"/>
      <c r="CD104" s="263"/>
      <c r="CE104" s="263"/>
      <c r="CF104" s="263"/>
      <c r="CG104" s="263"/>
      <c r="CH104" s="263"/>
      <c r="CI104" s="263"/>
      <c r="CJ104" s="263"/>
      <c r="CK104" s="263"/>
      <c r="CL104" s="263"/>
      <c r="CM104" s="263"/>
      <c r="CN104" s="263"/>
      <c r="CO104" s="263"/>
      <c r="CP104" s="263"/>
      <c r="CQ104" s="263"/>
      <c r="CR104" s="263"/>
      <c r="CS104" s="263"/>
      <c r="CT104" s="263"/>
      <c r="CU104" s="263"/>
      <c r="CV104" s="263"/>
      <c r="CW104" s="263"/>
      <c r="CX104" s="263"/>
      <c r="CY104" s="263"/>
      <c r="CZ104" s="263"/>
      <c r="DA104" s="263"/>
      <c r="DB104" s="263"/>
      <c r="DC104" s="263"/>
      <c r="DD104" s="263"/>
      <c r="DE104" s="263"/>
      <c r="DF104" s="263"/>
      <c r="DG104" s="263"/>
      <c r="DH104" s="263"/>
      <c r="DI104" s="263"/>
      <c r="DJ104" s="263"/>
      <c r="DK104" s="263"/>
      <c r="DL104" s="263"/>
      <c r="DM104" s="263"/>
      <c r="DN104" s="263"/>
      <c r="DO104" s="263"/>
      <c r="DP104" s="263"/>
      <c r="DQ104" s="263"/>
      <c r="DR104" s="263"/>
      <c r="DS104" s="263"/>
      <c r="DT104" s="263"/>
      <c r="DU104" s="263"/>
      <c r="DV104" s="263"/>
      <c r="DW104" s="263"/>
      <c r="DX104" s="263"/>
      <c r="DY104" s="263"/>
      <c r="DZ104" s="263"/>
      <c r="EA104" s="263"/>
      <c r="EB104" s="263"/>
      <c r="EC104" s="263"/>
      <c r="ED104" s="263"/>
      <c r="EE104" s="263"/>
      <c r="EF104" s="263"/>
      <c r="EG104" s="263"/>
      <c r="EH104" s="263"/>
      <c r="EI104" s="263"/>
      <c r="EJ104" s="263"/>
      <c r="EK104" s="263"/>
      <c r="EL104" s="263"/>
      <c r="EM104" s="263"/>
      <c r="EN104" s="263"/>
      <c r="EO104" s="263"/>
      <c r="EP104" s="263"/>
      <c r="EQ104" s="263"/>
      <c r="ER104" s="263"/>
      <c r="ES104" s="263"/>
      <c r="ET104" s="263"/>
      <c r="EU104" s="263"/>
      <c r="EV104" s="263"/>
      <c r="EW104" s="263"/>
      <c r="EX104" s="263"/>
      <c r="EY104" s="263"/>
      <c r="EZ104" s="263"/>
      <c r="FA104" s="263"/>
      <c r="FB104" s="263"/>
      <c r="FC104" s="263"/>
      <c r="FD104" s="263"/>
      <c r="FE104" s="263"/>
      <c r="FF104" s="263"/>
      <c r="FG104" s="263"/>
      <c r="FH104" s="263"/>
      <c r="FI104" s="263"/>
      <c r="FJ104" s="263"/>
      <c r="FK104" s="263"/>
      <c r="FL104" s="263"/>
      <c r="FM104" s="263"/>
      <c r="FN104" s="263"/>
      <c r="FO104" s="263"/>
      <c r="FP104" s="263"/>
      <c r="FQ104" s="263"/>
      <c r="FR104" s="263"/>
      <c r="FS104" s="263"/>
      <c r="FT104" s="263"/>
      <c r="FU104" s="263"/>
      <c r="FV104" s="263"/>
      <c r="FW104" s="263"/>
      <c r="FX104" s="263"/>
      <c r="FY104" s="263"/>
      <c r="FZ104" s="263"/>
      <c r="GA104" s="263"/>
      <c r="GB104" s="263"/>
      <c r="GC104" s="263"/>
      <c r="GD104" s="263"/>
      <c r="GE104" s="263"/>
      <c r="GF104" s="263"/>
      <c r="GG104" s="263"/>
      <c r="GH104" s="263"/>
      <c r="GI104" s="263"/>
      <c r="GJ104" s="263"/>
      <c r="GK104" s="263"/>
      <c r="GL104" s="263"/>
      <c r="GM104" s="263"/>
    </row>
    <row r="105" spans="1:195" s="103" customFormat="1" ht="42.75" x14ac:dyDescent="0.2">
      <c r="B105" s="287" t="s">
        <v>1192</v>
      </c>
      <c r="C105" s="90"/>
      <c r="D105" s="91"/>
      <c r="E105" s="91" t="s">
        <v>766</v>
      </c>
      <c r="F105" s="395">
        <v>0.25</v>
      </c>
      <c r="G105" s="316" t="s">
        <v>1332</v>
      </c>
      <c r="H105" s="395">
        <v>1</v>
      </c>
      <c r="I105" s="396" t="s">
        <v>918</v>
      </c>
      <c r="J105" s="397">
        <v>0.9</v>
      </c>
      <c r="K105" s="398" t="s">
        <v>918</v>
      </c>
      <c r="L105" s="399">
        <v>2.3E-2</v>
      </c>
      <c r="M105" s="400">
        <v>2.1</v>
      </c>
      <c r="N105" s="400">
        <v>0.86</v>
      </c>
      <c r="O105" s="400">
        <v>8.3000000000000004E-2</v>
      </c>
      <c r="P105" s="316" t="s">
        <v>28</v>
      </c>
      <c r="Q105" s="401">
        <v>0.35</v>
      </c>
      <c r="R105" s="316"/>
      <c r="S105" s="395" t="s">
        <v>921</v>
      </c>
      <c r="T105" s="402">
        <v>3.4599999999999999E-2</v>
      </c>
      <c r="U105" s="402">
        <v>8.7700000000000007E-6</v>
      </c>
      <c r="V105" s="402">
        <v>147</v>
      </c>
      <c r="W105" s="402">
        <v>3.1599999999999998E-6</v>
      </c>
      <c r="X105" s="403">
        <v>4500</v>
      </c>
      <c r="Y105" s="404" t="s">
        <v>1330</v>
      </c>
      <c r="Z105" s="405" t="s">
        <v>1357</v>
      </c>
      <c r="AA105" s="406" t="s">
        <v>1357</v>
      </c>
      <c r="AB105" s="407">
        <v>3.0000000000000001E-3</v>
      </c>
      <c r="AC105" s="408" t="s">
        <v>1333</v>
      </c>
      <c r="AD105" s="409">
        <v>3</v>
      </c>
      <c r="AE105" s="406" t="s">
        <v>1334</v>
      </c>
      <c r="AF105" s="410">
        <v>3.0000000000000001E-3</v>
      </c>
      <c r="AG105" s="316" t="s">
        <v>1335</v>
      </c>
      <c r="AH105" s="411">
        <v>1.0999999999999999E-2</v>
      </c>
      <c r="AI105" s="316" t="s">
        <v>33</v>
      </c>
      <c r="AJ105" s="410" t="s">
        <v>1357</v>
      </c>
      <c r="AK105" s="316" t="s">
        <v>1357</v>
      </c>
      <c r="AL105" s="411" t="s">
        <v>1357</v>
      </c>
      <c r="AM105" s="398" t="s">
        <v>1357</v>
      </c>
      <c r="AN105" s="263"/>
      <c r="AO105" s="263"/>
      <c r="AP105" s="263"/>
      <c r="AQ105" s="263"/>
      <c r="AR105" s="263"/>
      <c r="AS105" s="263"/>
      <c r="AT105" s="263"/>
      <c r="AU105" s="263"/>
      <c r="AV105" s="263"/>
      <c r="AW105" s="263"/>
      <c r="AX105" s="263"/>
      <c r="AY105" s="263"/>
      <c r="AZ105" s="263"/>
      <c r="BA105" s="263"/>
      <c r="BB105" s="263"/>
      <c r="BC105" s="263"/>
      <c r="BD105" s="263"/>
      <c r="BE105" s="263"/>
      <c r="BF105" s="263"/>
      <c r="BG105" s="263"/>
      <c r="BH105" s="263"/>
      <c r="BI105" s="263"/>
      <c r="BJ105" s="263"/>
      <c r="BK105" s="263"/>
      <c r="BL105" s="263"/>
      <c r="BM105" s="263"/>
      <c r="BN105" s="263"/>
      <c r="BO105" s="263"/>
      <c r="BP105" s="263"/>
      <c r="BQ105" s="263"/>
      <c r="BR105" s="263"/>
      <c r="BS105" s="263"/>
      <c r="BT105" s="263"/>
      <c r="BU105" s="263"/>
      <c r="BV105" s="263"/>
      <c r="BW105" s="263"/>
      <c r="BX105" s="263"/>
      <c r="BY105" s="263"/>
      <c r="BZ105" s="263"/>
      <c r="CA105" s="263"/>
      <c r="CB105" s="263"/>
      <c r="CC105" s="263"/>
      <c r="CD105" s="263"/>
      <c r="CE105" s="263"/>
      <c r="CF105" s="263"/>
      <c r="CG105" s="263"/>
      <c r="CH105" s="263"/>
      <c r="CI105" s="263"/>
      <c r="CJ105" s="263"/>
      <c r="CK105" s="263"/>
      <c r="CL105" s="263"/>
      <c r="CM105" s="263"/>
      <c r="CN105" s="263"/>
      <c r="CO105" s="263"/>
      <c r="CP105" s="263"/>
      <c r="CQ105" s="263"/>
      <c r="CR105" s="263"/>
      <c r="CS105" s="263"/>
      <c r="CT105" s="263"/>
      <c r="CU105" s="263"/>
      <c r="CV105" s="263"/>
      <c r="CW105" s="263"/>
      <c r="CX105" s="263"/>
      <c r="CY105" s="263"/>
      <c r="CZ105" s="263"/>
      <c r="DA105" s="263"/>
      <c r="DB105" s="263"/>
      <c r="DC105" s="263"/>
      <c r="DD105" s="263"/>
      <c r="DE105" s="263"/>
      <c r="DF105" s="263"/>
      <c r="DG105" s="263"/>
      <c r="DH105" s="263"/>
      <c r="DI105" s="263"/>
      <c r="DJ105" s="263"/>
      <c r="DK105" s="263"/>
      <c r="DL105" s="263"/>
      <c r="DM105" s="263"/>
      <c r="DN105" s="263"/>
      <c r="DO105" s="263"/>
      <c r="DP105" s="263"/>
      <c r="DQ105" s="263"/>
      <c r="DR105" s="263"/>
      <c r="DS105" s="263"/>
      <c r="DT105" s="263"/>
      <c r="DU105" s="263"/>
      <c r="DV105" s="263"/>
      <c r="DW105" s="263"/>
      <c r="DX105" s="263"/>
      <c r="DY105" s="263"/>
      <c r="DZ105" s="263"/>
      <c r="EA105" s="263"/>
      <c r="EB105" s="263"/>
      <c r="EC105" s="263"/>
      <c r="ED105" s="263"/>
      <c r="EE105" s="263"/>
      <c r="EF105" s="263"/>
      <c r="EG105" s="263"/>
      <c r="EH105" s="263"/>
      <c r="EI105" s="263"/>
      <c r="EJ105" s="263"/>
      <c r="EK105" s="263"/>
      <c r="EL105" s="263"/>
      <c r="EM105" s="263"/>
      <c r="EN105" s="263"/>
      <c r="EO105" s="263"/>
      <c r="EP105" s="263"/>
      <c r="EQ105" s="263"/>
      <c r="ER105" s="263"/>
      <c r="ES105" s="263"/>
      <c r="ET105" s="263"/>
      <c r="EU105" s="263"/>
      <c r="EV105" s="263"/>
      <c r="EW105" s="263"/>
      <c r="EX105" s="263"/>
      <c r="EY105" s="263"/>
      <c r="EZ105" s="263"/>
      <c r="FA105" s="263"/>
      <c r="FB105" s="263"/>
      <c r="FC105" s="263"/>
      <c r="FD105" s="263"/>
      <c r="FE105" s="263"/>
      <c r="FF105" s="263"/>
      <c r="FG105" s="263"/>
      <c r="FH105" s="263"/>
      <c r="FI105" s="263"/>
      <c r="FJ105" s="263"/>
      <c r="FK105" s="263"/>
      <c r="FL105" s="263"/>
      <c r="FM105" s="263"/>
      <c r="FN105" s="263"/>
      <c r="FO105" s="263"/>
      <c r="FP105" s="263"/>
      <c r="FQ105" s="263"/>
      <c r="FR105" s="263"/>
      <c r="FS105" s="263"/>
      <c r="FT105" s="263"/>
      <c r="FU105" s="263"/>
      <c r="FV105" s="263"/>
      <c r="FW105" s="263"/>
      <c r="FX105" s="263"/>
      <c r="FY105" s="263"/>
      <c r="FZ105" s="263"/>
      <c r="GA105" s="263"/>
      <c r="GB105" s="263"/>
      <c r="GC105" s="263"/>
      <c r="GD105" s="263"/>
      <c r="GE105" s="263"/>
      <c r="GF105" s="263"/>
      <c r="GG105" s="263"/>
      <c r="GH105" s="263"/>
      <c r="GI105" s="263"/>
      <c r="GJ105" s="263"/>
      <c r="GK105" s="263"/>
      <c r="GL105" s="263"/>
      <c r="GM105" s="263"/>
    </row>
    <row r="106" spans="1:195" s="103" customFormat="1" ht="32.25" x14ac:dyDescent="0.2">
      <c r="B106" s="287" t="s">
        <v>1336</v>
      </c>
      <c r="C106" s="287"/>
      <c r="D106" s="91" t="s">
        <v>1195</v>
      </c>
      <c r="E106" s="102" t="s">
        <v>767</v>
      </c>
      <c r="F106" s="395">
        <v>0.05</v>
      </c>
      <c r="G106" s="316" t="s">
        <v>55</v>
      </c>
      <c r="H106" s="395">
        <v>1</v>
      </c>
      <c r="I106" s="396" t="s">
        <v>918</v>
      </c>
      <c r="J106" s="397">
        <v>0.7</v>
      </c>
      <c r="K106" s="398" t="s">
        <v>55</v>
      </c>
      <c r="L106" s="399">
        <v>3.3000000000000002E-2</v>
      </c>
      <c r="M106" s="400">
        <v>100</v>
      </c>
      <c r="N106" s="400">
        <v>21</v>
      </c>
      <c r="O106" s="400">
        <v>13</v>
      </c>
      <c r="P106" s="316" t="s">
        <v>28</v>
      </c>
      <c r="Q106" s="401">
        <v>0.105</v>
      </c>
      <c r="R106" s="316"/>
      <c r="S106" s="395" t="s">
        <v>921</v>
      </c>
      <c r="T106" s="402">
        <v>3.5099999999999999E-2</v>
      </c>
      <c r="U106" s="402">
        <v>3.6600000000000001E-6</v>
      </c>
      <c r="V106" s="402">
        <v>111123</v>
      </c>
      <c r="W106" s="402">
        <v>1.02E-7</v>
      </c>
      <c r="X106" s="403">
        <v>0.34</v>
      </c>
      <c r="Y106" s="404" t="s">
        <v>1330</v>
      </c>
      <c r="Z106" s="405" t="s">
        <v>1357</v>
      </c>
      <c r="AA106" s="406" t="s">
        <v>1357</v>
      </c>
      <c r="AB106" s="407" t="s">
        <v>1357</v>
      </c>
      <c r="AC106" s="444" t="s">
        <v>1357</v>
      </c>
      <c r="AD106" s="409" t="s">
        <v>1357</v>
      </c>
      <c r="AE106" s="406" t="s">
        <v>1357</v>
      </c>
      <c r="AF106" s="410">
        <v>0.02</v>
      </c>
      <c r="AG106" s="316" t="s">
        <v>1337</v>
      </c>
      <c r="AH106" s="411" t="s">
        <v>1357</v>
      </c>
      <c r="AI106" s="316" t="s">
        <v>1357</v>
      </c>
      <c r="AJ106" s="410">
        <v>1.4E-2</v>
      </c>
      <c r="AK106" s="316" t="s">
        <v>1338</v>
      </c>
      <c r="AL106" s="411">
        <v>3.9999999999999998E-6</v>
      </c>
      <c r="AM106" s="398" t="s">
        <v>33</v>
      </c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3"/>
      <c r="BB106" s="263"/>
      <c r="BC106" s="263"/>
      <c r="BD106" s="263"/>
      <c r="BE106" s="263"/>
      <c r="BF106" s="263"/>
      <c r="BG106" s="263"/>
      <c r="BH106" s="263"/>
      <c r="BI106" s="263"/>
      <c r="BJ106" s="263"/>
      <c r="BK106" s="263"/>
      <c r="BL106" s="263"/>
      <c r="BM106" s="263"/>
      <c r="BN106" s="263"/>
      <c r="BO106" s="263"/>
      <c r="BP106" s="263"/>
      <c r="BQ106" s="263"/>
      <c r="BR106" s="263"/>
      <c r="BS106" s="263"/>
      <c r="BT106" s="263"/>
      <c r="BU106" s="263"/>
      <c r="BV106" s="263"/>
      <c r="BW106" s="263"/>
      <c r="BX106" s="263"/>
      <c r="BY106" s="263"/>
      <c r="BZ106" s="263"/>
      <c r="CA106" s="263"/>
      <c r="CB106" s="263"/>
      <c r="CC106" s="263"/>
      <c r="CD106" s="263"/>
      <c r="CE106" s="263"/>
      <c r="CF106" s="263"/>
      <c r="CG106" s="263"/>
      <c r="CH106" s="263"/>
      <c r="CI106" s="263"/>
      <c r="CJ106" s="263"/>
      <c r="CK106" s="263"/>
      <c r="CL106" s="263"/>
      <c r="CM106" s="263"/>
      <c r="CN106" s="263"/>
      <c r="CO106" s="263"/>
      <c r="CP106" s="263"/>
      <c r="CQ106" s="263"/>
      <c r="CR106" s="263"/>
      <c r="CS106" s="263"/>
      <c r="CT106" s="263"/>
      <c r="CU106" s="263"/>
      <c r="CV106" s="263"/>
      <c r="CW106" s="263"/>
      <c r="CX106" s="263"/>
      <c r="CY106" s="263"/>
      <c r="CZ106" s="263"/>
      <c r="DA106" s="263"/>
      <c r="DB106" s="263"/>
      <c r="DC106" s="263"/>
      <c r="DD106" s="263"/>
      <c r="DE106" s="263"/>
      <c r="DF106" s="263"/>
      <c r="DG106" s="263"/>
      <c r="DH106" s="263"/>
      <c r="DI106" s="263"/>
      <c r="DJ106" s="263"/>
      <c r="DK106" s="263"/>
      <c r="DL106" s="263"/>
      <c r="DM106" s="263"/>
      <c r="DN106" s="263"/>
      <c r="DO106" s="263"/>
      <c r="DP106" s="263"/>
      <c r="DQ106" s="263"/>
      <c r="DR106" s="263"/>
      <c r="DS106" s="263"/>
      <c r="DT106" s="263"/>
      <c r="DU106" s="263"/>
      <c r="DV106" s="263"/>
      <c r="DW106" s="263"/>
      <c r="DX106" s="263"/>
      <c r="DY106" s="263"/>
      <c r="DZ106" s="263"/>
      <c r="EA106" s="263"/>
      <c r="EB106" s="263"/>
      <c r="EC106" s="263"/>
      <c r="ED106" s="263"/>
      <c r="EE106" s="263"/>
      <c r="EF106" s="263"/>
      <c r="EG106" s="263"/>
      <c r="EH106" s="263"/>
      <c r="EI106" s="263"/>
      <c r="EJ106" s="263"/>
      <c r="EK106" s="263"/>
      <c r="EL106" s="263"/>
      <c r="EM106" s="263"/>
      <c r="EN106" s="263"/>
      <c r="EO106" s="263"/>
      <c r="EP106" s="263"/>
      <c r="EQ106" s="263"/>
      <c r="ER106" s="263"/>
      <c r="ES106" s="263"/>
      <c r="ET106" s="263"/>
      <c r="EU106" s="263"/>
      <c r="EV106" s="263"/>
      <c r="EW106" s="263"/>
      <c r="EX106" s="263"/>
      <c r="EY106" s="263"/>
      <c r="EZ106" s="263"/>
      <c r="FA106" s="263"/>
      <c r="FB106" s="263"/>
      <c r="FC106" s="263"/>
      <c r="FD106" s="263"/>
      <c r="FE106" s="263"/>
      <c r="FF106" s="263"/>
      <c r="FG106" s="263"/>
      <c r="FH106" s="263"/>
      <c r="FI106" s="263"/>
      <c r="FJ106" s="263"/>
      <c r="FK106" s="263"/>
      <c r="FL106" s="263"/>
      <c r="FM106" s="263"/>
      <c r="FN106" s="263"/>
      <c r="FO106" s="263"/>
      <c r="FP106" s="263"/>
      <c r="FQ106" s="263"/>
      <c r="FR106" s="263"/>
      <c r="FS106" s="263"/>
      <c r="FT106" s="263"/>
      <c r="FU106" s="263"/>
      <c r="FV106" s="263"/>
      <c r="FW106" s="263"/>
      <c r="FX106" s="263"/>
      <c r="FY106" s="263"/>
      <c r="FZ106" s="263"/>
      <c r="GA106" s="263"/>
      <c r="GB106" s="263"/>
      <c r="GC106" s="263"/>
      <c r="GD106" s="263"/>
      <c r="GE106" s="263"/>
      <c r="GF106" s="263"/>
      <c r="GG106" s="263"/>
      <c r="GH106" s="263"/>
      <c r="GI106" s="263"/>
      <c r="GJ106" s="263"/>
      <c r="GK106" s="263"/>
      <c r="GL106" s="263"/>
      <c r="GM106" s="263"/>
    </row>
    <row r="107" spans="1:195" s="103" customFormat="1" ht="32.25" x14ac:dyDescent="0.2">
      <c r="B107" s="287" t="s">
        <v>1196</v>
      </c>
      <c r="C107" s="90"/>
      <c r="D107" s="91"/>
      <c r="E107" s="91" t="s">
        <v>768</v>
      </c>
      <c r="F107" s="395">
        <v>0.1</v>
      </c>
      <c r="G107" s="316" t="s">
        <v>141</v>
      </c>
      <c r="H107" s="395">
        <v>1</v>
      </c>
      <c r="I107" s="396" t="s">
        <v>918</v>
      </c>
      <c r="J107" s="397">
        <v>0.9</v>
      </c>
      <c r="K107" s="398" t="s">
        <v>918</v>
      </c>
      <c r="L107" s="399">
        <v>1.4999999999999999E-2</v>
      </c>
      <c r="M107" s="400">
        <v>1.2</v>
      </c>
      <c r="N107" s="400">
        <v>0.49</v>
      </c>
      <c r="O107" s="400">
        <v>0.02</v>
      </c>
      <c r="P107" s="316" t="s">
        <v>28</v>
      </c>
      <c r="Q107" s="401">
        <v>0.22800000000000001</v>
      </c>
      <c r="R107" s="316"/>
      <c r="S107" s="395" t="s">
        <v>921</v>
      </c>
      <c r="T107" s="402">
        <v>5.8400000000000001E-2</v>
      </c>
      <c r="U107" s="402">
        <v>8.6899999999999998E-6</v>
      </c>
      <c r="V107" s="402">
        <v>209</v>
      </c>
      <c r="W107" s="402">
        <v>1.9999999999999999E-6</v>
      </c>
      <c r="X107" s="403">
        <v>7870</v>
      </c>
      <c r="Y107" s="404" t="s">
        <v>1330</v>
      </c>
      <c r="Z107" s="405" t="s">
        <v>1357</v>
      </c>
      <c r="AA107" s="406" t="s">
        <v>1357</v>
      </c>
      <c r="AB107" s="407">
        <v>0.2</v>
      </c>
      <c r="AC107" s="444" t="s">
        <v>355</v>
      </c>
      <c r="AD107" s="409">
        <v>0.7</v>
      </c>
      <c r="AE107" s="406" t="s">
        <v>356</v>
      </c>
      <c r="AF107" s="410">
        <v>0.02</v>
      </c>
      <c r="AG107" s="316" t="s">
        <v>357</v>
      </c>
      <c r="AH107" s="411">
        <v>7.0000000000000007E-2</v>
      </c>
      <c r="AI107" s="316" t="s">
        <v>33</v>
      </c>
      <c r="AJ107" s="410" t="s">
        <v>1357</v>
      </c>
      <c r="AK107" s="316" t="s">
        <v>1357</v>
      </c>
      <c r="AL107" s="411" t="s">
        <v>1357</v>
      </c>
      <c r="AM107" s="398" t="s">
        <v>1357</v>
      </c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3"/>
      <c r="BU107" s="263"/>
      <c r="BV107" s="263"/>
      <c r="BW107" s="263"/>
      <c r="BX107" s="263"/>
      <c r="BY107" s="263"/>
      <c r="BZ107" s="263"/>
      <c r="CA107" s="263"/>
      <c r="CB107" s="263"/>
      <c r="CC107" s="263"/>
      <c r="CD107" s="263"/>
      <c r="CE107" s="263"/>
      <c r="CF107" s="263"/>
      <c r="CG107" s="263"/>
      <c r="CH107" s="263"/>
      <c r="CI107" s="263"/>
      <c r="CJ107" s="263"/>
      <c r="CK107" s="263"/>
      <c r="CL107" s="263"/>
      <c r="CM107" s="263"/>
      <c r="CN107" s="263"/>
      <c r="CO107" s="263"/>
      <c r="CP107" s="263"/>
      <c r="CQ107" s="263"/>
      <c r="CR107" s="263"/>
      <c r="CS107" s="263"/>
      <c r="CT107" s="263"/>
      <c r="CU107" s="263"/>
      <c r="CV107" s="263"/>
      <c r="CW107" s="263"/>
      <c r="CX107" s="263"/>
      <c r="CY107" s="263"/>
      <c r="CZ107" s="263"/>
      <c r="DA107" s="263"/>
      <c r="DB107" s="263"/>
      <c r="DC107" s="263"/>
      <c r="DD107" s="263"/>
      <c r="DE107" s="263"/>
      <c r="DF107" s="263"/>
      <c r="DG107" s="263"/>
      <c r="DH107" s="263"/>
      <c r="DI107" s="263"/>
      <c r="DJ107" s="263"/>
      <c r="DK107" s="263"/>
      <c r="DL107" s="263"/>
      <c r="DM107" s="263"/>
      <c r="DN107" s="263"/>
      <c r="DO107" s="263"/>
      <c r="DP107" s="263"/>
      <c r="DQ107" s="263"/>
      <c r="DR107" s="263"/>
      <c r="DS107" s="263"/>
      <c r="DT107" s="263"/>
      <c r="DU107" s="263"/>
      <c r="DV107" s="263"/>
      <c r="DW107" s="263"/>
      <c r="DX107" s="263"/>
      <c r="DY107" s="263"/>
      <c r="DZ107" s="263"/>
      <c r="EA107" s="263"/>
      <c r="EB107" s="263"/>
      <c r="EC107" s="263"/>
      <c r="ED107" s="263"/>
      <c r="EE107" s="263"/>
      <c r="EF107" s="263"/>
      <c r="EG107" s="263"/>
      <c r="EH107" s="263"/>
      <c r="EI107" s="263"/>
      <c r="EJ107" s="263"/>
      <c r="EK107" s="263"/>
      <c r="EL107" s="263"/>
      <c r="EM107" s="263"/>
      <c r="EN107" s="263"/>
      <c r="EO107" s="263"/>
      <c r="EP107" s="263"/>
      <c r="EQ107" s="263"/>
      <c r="ER107" s="263"/>
      <c r="ES107" s="263"/>
      <c r="ET107" s="263"/>
      <c r="EU107" s="263"/>
      <c r="EV107" s="263"/>
      <c r="EW107" s="263"/>
      <c r="EX107" s="263"/>
      <c r="EY107" s="263"/>
      <c r="EZ107" s="263"/>
      <c r="FA107" s="263"/>
      <c r="FB107" s="263"/>
      <c r="FC107" s="263"/>
      <c r="FD107" s="263"/>
      <c r="FE107" s="263"/>
      <c r="FF107" s="263"/>
      <c r="FG107" s="263"/>
      <c r="FH107" s="263"/>
      <c r="FI107" s="263"/>
      <c r="FJ107" s="263"/>
      <c r="FK107" s="263"/>
      <c r="FL107" s="263"/>
      <c r="FM107" s="263"/>
      <c r="FN107" s="263"/>
      <c r="FO107" s="263"/>
      <c r="FP107" s="263"/>
      <c r="FQ107" s="263"/>
      <c r="FR107" s="263"/>
      <c r="FS107" s="263"/>
      <c r="FT107" s="263"/>
      <c r="FU107" s="263"/>
      <c r="FV107" s="263"/>
      <c r="FW107" s="263"/>
      <c r="FX107" s="263"/>
      <c r="FY107" s="263"/>
      <c r="FZ107" s="263"/>
      <c r="GA107" s="263"/>
      <c r="GB107" s="263"/>
      <c r="GC107" s="263"/>
      <c r="GD107" s="263"/>
      <c r="GE107" s="263"/>
      <c r="GF107" s="263"/>
      <c r="GG107" s="263"/>
      <c r="GH107" s="263"/>
      <c r="GI107" s="263"/>
      <c r="GJ107" s="263"/>
      <c r="GK107" s="263"/>
      <c r="GL107" s="263"/>
      <c r="GM107" s="263"/>
    </row>
    <row r="108" spans="1:195" s="103" customFormat="1" ht="32.25" x14ac:dyDescent="0.2">
      <c r="B108" s="287" t="s">
        <v>1198</v>
      </c>
      <c r="C108" s="90"/>
      <c r="D108" s="91"/>
      <c r="E108" s="91" t="s">
        <v>769</v>
      </c>
      <c r="F108" s="395">
        <v>0.1</v>
      </c>
      <c r="G108" s="316" t="s">
        <v>141</v>
      </c>
      <c r="H108" s="395">
        <v>1</v>
      </c>
      <c r="I108" s="396" t="s">
        <v>918</v>
      </c>
      <c r="J108" s="397">
        <v>0.9</v>
      </c>
      <c r="K108" s="398" t="s">
        <v>918</v>
      </c>
      <c r="L108" s="399"/>
      <c r="M108" s="400"/>
      <c r="N108" s="400"/>
      <c r="O108" s="400"/>
      <c r="P108" s="316"/>
      <c r="Q108" s="401">
        <v>0.105</v>
      </c>
      <c r="R108" s="316"/>
      <c r="S108" s="395" t="s">
        <v>921</v>
      </c>
      <c r="T108" s="402">
        <v>1.5100000000000001E-2</v>
      </c>
      <c r="U108" s="402">
        <v>3.58E-6</v>
      </c>
      <c r="V108" s="402">
        <v>80000000</v>
      </c>
      <c r="W108" s="402">
        <v>6.6799999999999997E-5</v>
      </c>
      <c r="X108" s="403">
        <v>0.02</v>
      </c>
      <c r="Y108" s="404" t="s">
        <v>1330</v>
      </c>
      <c r="Z108" s="405" t="s">
        <v>1357</v>
      </c>
      <c r="AA108" s="406" t="s">
        <v>1357</v>
      </c>
      <c r="AB108" s="407">
        <v>0.02</v>
      </c>
      <c r="AC108" s="408" t="s">
        <v>358</v>
      </c>
      <c r="AD108" s="409"/>
      <c r="AE108" s="406"/>
      <c r="AF108" s="410">
        <v>0.02</v>
      </c>
      <c r="AG108" s="316" t="s">
        <v>359</v>
      </c>
      <c r="AH108" s="411">
        <v>7.0000000000000007E-2</v>
      </c>
      <c r="AI108" s="316" t="s">
        <v>33</v>
      </c>
      <c r="AJ108" s="410" t="s">
        <v>1357</v>
      </c>
      <c r="AK108" s="316" t="s">
        <v>1357</v>
      </c>
      <c r="AL108" s="411" t="s">
        <v>1357</v>
      </c>
      <c r="AM108" s="398" t="s">
        <v>1357</v>
      </c>
      <c r="AN108" s="263"/>
      <c r="AO108" s="263"/>
      <c r="AP108" s="263"/>
      <c r="AQ108" s="263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C108" s="263"/>
      <c r="BD108" s="263"/>
      <c r="BE108" s="263"/>
      <c r="BF108" s="263"/>
      <c r="BG108" s="263"/>
      <c r="BH108" s="263"/>
      <c r="BI108" s="263"/>
      <c r="BJ108" s="263"/>
      <c r="BK108" s="263"/>
      <c r="BL108" s="263"/>
      <c r="BM108" s="263"/>
      <c r="BN108" s="263"/>
      <c r="BO108" s="263"/>
      <c r="BP108" s="263"/>
      <c r="BQ108" s="263"/>
      <c r="BR108" s="263"/>
      <c r="BS108" s="263"/>
      <c r="BT108" s="263"/>
      <c r="BU108" s="263"/>
      <c r="BV108" s="263"/>
      <c r="BW108" s="263"/>
      <c r="BX108" s="263"/>
      <c r="BY108" s="263"/>
      <c r="BZ108" s="263"/>
      <c r="CA108" s="263"/>
      <c r="CB108" s="263"/>
      <c r="CC108" s="263"/>
      <c r="CD108" s="263"/>
      <c r="CE108" s="263"/>
      <c r="CF108" s="263"/>
      <c r="CG108" s="263"/>
      <c r="CH108" s="263"/>
      <c r="CI108" s="263"/>
      <c r="CJ108" s="263"/>
      <c r="CK108" s="263"/>
      <c r="CL108" s="263"/>
      <c r="CM108" s="263"/>
      <c r="CN108" s="263"/>
      <c r="CO108" s="263"/>
      <c r="CP108" s="263"/>
      <c r="CQ108" s="263"/>
      <c r="CR108" s="263"/>
      <c r="CS108" s="263"/>
      <c r="CT108" s="263"/>
      <c r="CU108" s="263"/>
      <c r="CV108" s="263"/>
      <c r="CW108" s="263"/>
      <c r="CX108" s="263"/>
      <c r="CY108" s="263"/>
      <c r="CZ108" s="263"/>
      <c r="DA108" s="263"/>
      <c r="DB108" s="263"/>
      <c r="DC108" s="263"/>
      <c r="DD108" s="263"/>
      <c r="DE108" s="263"/>
      <c r="DF108" s="263"/>
      <c r="DG108" s="263"/>
      <c r="DH108" s="263"/>
      <c r="DI108" s="263"/>
      <c r="DJ108" s="263"/>
      <c r="DK108" s="263"/>
      <c r="DL108" s="263"/>
      <c r="DM108" s="263"/>
      <c r="DN108" s="263"/>
      <c r="DO108" s="263"/>
      <c r="DP108" s="263"/>
      <c r="DQ108" s="263"/>
      <c r="DR108" s="263"/>
      <c r="DS108" s="263"/>
      <c r="DT108" s="263"/>
      <c r="DU108" s="263"/>
      <c r="DV108" s="263"/>
      <c r="DW108" s="263"/>
      <c r="DX108" s="263"/>
      <c r="DY108" s="263"/>
      <c r="DZ108" s="263"/>
      <c r="EA108" s="263"/>
      <c r="EB108" s="263"/>
      <c r="EC108" s="263"/>
      <c r="ED108" s="263"/>
      <c r="EE108" s="263"/>
      <c r="EF108" s="263"/>
      <c r="EG108" s="263"/>
      <c r="EH108" s="263"/>
      <c r="EI108" s="263"/>
      <c r="EJ108" s="263"/>
      <c r="EK108" s="263"/>
      <c r="EL108" s="263"/>
      <c r="EM108" s="263"/>
      <c r="EN108" s="263"/>
      <c r="EO108" s="263"/>
      <c r="EP108" s="263"/>
      <c r="EQ108" s="263"/>
      <c r="ER108" s="263"/>
      <c r="ES108" s="263"/>
      <c r="ET108" s="263"/>
      <c r="EU108" s="263"/>
      <c r="EV108" s="263"/>
      <c r="EW108" s="263"/>
      <c r="EX108" s="263"/>
      <c r="EY108" s="263"/>
      <c r="EZ108" s="263"/>
      <c r="FA108" s="263"/>
      <c r="FB108" s="263"/>
      <c r="FC108" s="263"/>
      <c r="FD108" s="263"/>
      <c r="FE108" s="263"/>
      <c r="FF108" s="263"/>
      <c r="FG108" s="263"/>
      <c r="FH108" s="263"/>
      <c r="FI108" s="263"/>
      <c r="FJ108" s="263"/>
      <c r="FK108" s="263"/>
      <c r="FL108" s="263"/>
      <c r="FM108" s="263"/>
      <c r="FN108" s="263"/>
      <c r="FO108" s="263"/>
      <c r="FP108" s="263"/>
      <c r="FQ108" s="263"/>
      <c r="FR108" s="263"/>
      <c r="FS108" s="263"/>
      <c r="FT108" s="263"/>
      <c r="FU108" s="263"/>
      <c r="FV108" s="263"/>
      <c r="FW108" s="263"/>
      <c r="FX108" s="263"/>
      <c r="FY108" s="263"/>
      <c r="FZ108" s="263"/>
      <c r="GA108" s="263"/>
      <c r="GB108" s="263"/>
      <c r="GC108" s="263"/>
      <c r="GD108" s="263"/>
      <c r="GE108" s="263"/>
      <c r="GF108" s="263"/>
      <c r="GG108" s="263"/>
      <c r="GH108" s="263"/>
      <c r="GI108" s="263"/>
      <c r="GJ108" s="263"/>
      <c r="GK108" s="263"/>
      <c r="GL108" s="263"/>
      <c r="GM108" s="263"/>
    </row>
    <row r="109" spans="1:195" s="103" customFormat="1" ht="32.25" x14ac:dyDescent="0.2">
      <c r="B109" s="58" t="s">
        <v>360</v>
      </c>
      <c r="C109" s="90"/>
      <c r="D109" s="91"/>
      <c r="E109" s="91" t="s">
        <v>750</v>
      </c>
      <c r="F109" s="395">
        <v>0.1</v>
      </c>
      <c r="G109" s="316" t="s">
        <v>917</v>
      </c>
      <c r="H109" s="395">
        <v>1</v>
      </c>
      <c r="I109" s="396" t="s">
        <v>918</v>
      </c>
      <c r="J109" s="395">
        <v>1</v>
      </c>
      <c r="K109" s="398" t="s">
        <v>103</v>
      </c>
      <c r="L109" s="399">
        <v>3.3E-4</v>
      </c>
      <c r="M109" s="400">
        <v>0.8</v>
      </c>
      <c r="N109" s="400">
        <v>0.33</v>
      </c>
      <c r="O109" s="400">
        <v>0</v>
      </c>
      <c r="P109" s="316" t="s">
        <v>1051</v>
      </c>
      <c r="Q109" s="401"/>
      <c r="R109" s="316"/>
      <c r="S109" s="395" t="s">
        <v>921</v>
      </c>
      <c r="T109" s="402">
        <v>0.22900000000000001</v>
      </c>
      <c r="U109" s="402">
        <v>1.0200000000000001E-5</v>
      </c>
      <c r="V109" s="402">
        <v>1</v>
      </c>
      <c r="W109" s="402">
        <v>4.78E-6</v>
      </c>
      <c r="X109" s="403">
        <v>1000000</v>
      </c>
      <c r="Y109" s="398" t="s">
        <v>922</v>
      </c>
      <c r="Z109" s="405" t="s">
        <v>1357</v>
      </c>
      <c r="AA109" s="406" t="s">
        <v>1357</v>
      </c>
      <c r="AB109" s="407" t="s">
        <v>1357</v>
      </c>
      <c r="AC109" s="408" t="s">
        <v>1357</v>
      </c>
      <c r="AD109" s="409" t="s">
        <v>1357</v>
      </c>
      <c r="AE109" s="406" t="s">
        <v>1357</v>
      </c>
      <c r="AF109" s="410" t="s">
        <v>1357</v>
      </c>
      <c r="AG109" s="316" t="s">
        <v>1357</v>
      </c>
      <c r="AH109" s="411">
        <v>3</v>
      </c>
      <c r="AI109" s="316" t="s">
        <v>361</v>
      </c>
      <c r="AJ109" s="410">
        <v>1.0999999999999999E-2</v>
      </c>
      <c r="AK109" s="316" t="s">
        <v>362</v>
      </c>
      <c r="AL109" s="411">
        <v>3.14E-6</v>
      </c>
      <c r="AM109" s="398" t="s">
        <v>363</v>
      </c>
      <c r="AN109" s="494"/>
      <c r="AO109" s="494"/>
      <c r="AP109" s="494"/>
      <c r="AQ109" s="494"/>
      <c r="AR109" s="494"/>
      <c r="AS109" s="494"/>
      <c r="AT109" s="494"/>
      <c r="AU109" s="494"/>
      <c r="AV109" s="494"/>
      <c r="AW109" s="494"/>
      <c r="AX109" s="494"/>
      <c r="AY109" s="494"/>
      <c r="AZ109" s="494"/>
      <c r="BA109" s="494"/>
      <c r="BB109" s="494"/>
      <c r="BC109" s="494"/>
      <c r="BD109" s="494"/>
      <c r="BE109" s="494"/>
      <c r="BF109" s="494"/>
      <c r="BG109" s="494"/>
      <c r="BH109" s="494"/>
      <c r="BI109" s="494"/>
      <c r="BJ109" s="494"/>
      <c r="BK109" s="494"/>
      <c r="BL109" s="494"/>
      <c r="BM109" s="494"/>
      <c r="BN109" s="494"/>
      <c r="BO109" s="494"/>
      <c r="BP109" s="494"/>
      <c r="BQ109" s="494"/>
      <c r="BR109" s="494"/>
      <c r="BS109" s="494"/>
      <c r="BT109" s="494"/>
      <c r="BU109" s="494"/>
      <c r="BV109" s="494"/>
      <c r="BW109" s="494"/>
      <c r="BX109" s="494"/>
      <c r="BY109" s="494"/>
      <c r="BZ109" s="494"/>
      <c r="CA109" s="494"/>
      <c r="CB109" s="494"/>
      <c r="CC109" s="494"/>
      <c r="CD109" s="494"/>
      <c r="CE109" s="494"/>
      <c r="CF109" s="494"/>
      <c r="CG109" s="494"/>
      <c r="CH109" s="494"/>
      <c r="CI109" s="494"/>
      <c r="CJ109" s="494"/>
      <c r="CK109" s="494"/>
      <c r="CL109" s="494"/>
      <c r="CM109" s="494"/>
      <c r="CN109" s="494"/>
      <c r="CO109" s="494"/>
      <c r="CP109" s="494"/>
      <c r="CQ109" s="494"/>
      <c r="CR109" s="494"/>
      <c r="CS109" s="494"/>
      <c r="CT109" s="494"/>
      <c r="CU109" s="494"/>
      <c r="CV109" s="494"/>
      <c r="CW109" s="494"/>
      <c r="CX109" s="494"/>
      <c r="CY109" s="494"/>
      <c r="CZ109" s="494"/>
      <c r="DA109" s="494"/>
      <c r="DB109" s="494"/>
      <c r="DC109" s="494"/>
      <c r="DD109" s="494"/>
      <c r="DE109" s="494"/>
      <c r="DF109" s="494"/>
      <c r="DG109" s="494"/>
      <c r="DH109" s="494"/>
      <c r="DI109" s="494"/>
      <c r="DJ109" s="494"/>
      <c r="DK109" s="494"/>
      <c r="DL109" s="494"/>
      <c r="DM109" s="494"/>
      <c r="DN109" s="494"/>
      <c r="DO109" s="494"/>
      <c r="DP109" s="494"/>
      <c r="DQ109" s="494"/>
      <c r="DR109" s="494"/>
      <c r="DS109" s="494"/>
      <c r="DT109" s="494"/>
      <c r="DU109" s="494"/>
      <c r="DV109" s="494"/>
      <c r="DW109" s="494"/>
      <c r="DX109" s="494"/>
      <c r="DY109" s="494"/>
      <c r="DZ109" s="494"/>
      <c r="EA109" s="494"/>
      <c r="EB109" s="494"/>
      <c r="EC109" s="494"/>
      <c r="ED109" s="494"/>
      <c r="EE109" s="494"/>
      <c r="EF109" s="494"/>
      <c r="EG109" s="494"/>
      <c r="EH109" s="494"/>
      <c r="EI109" s="494"/>
      <c r="EJ109" s="494"/>
      <c r="EK109" s="494"/>
      <c r="EL109" s="494"/>
      <c r="EM109" s="494"/>
      <c r="EN109" s="494"/>
      <c r="EO109" s="494"/>
      <c r="EP109" s="494"/>
      <c r="EQ109" s="494"/>
      <c r="ER109" s="494"/>
      <c r="ES109" s="494"/>
      <c r="ET109" s="494"/>
      <c r="EU109" s="494"/>
      <c r="EV109" s="494"/>
      <c r="EW109" s="494"/>
      <c r="EX109" s="494"/>
      <c r="EY109" s="494"/>
      <c r="EZ109" s="494"/>
      <c r="FA109" s="494"/>
      <c r="FB109" s="494"/>
      <c r="FC109" s="494"/>
      <c r="FD109" s="494"/>
      <c r="FE109" s="494"/>
      <c r="FF109" s="494"/>
      <c r="FG109" s="494"/>
      <c r="FH109" s="494"/>
      <c r="FI109" s="494"/>
      <c r="FJ109" s="494"/>
      <c r="FK109" s="494"/>
      <c r="FL109" s="494"/>
      <c r="FM109" s="494"/>
      <c r="FN109" s="494"/>
      <c r="FO109" s="494"/>
      <c r="FP109" s="494"/>
      <c r="FQ109" s="494"/>
      <c r="FR109" s="494"/>
      <c r="FS109" s="494"/>
      <c r="FT109" s="494"/>
      <c r="FU109" s="494"/>
      <c r="FV109" s="494"/>
      <c r="FW109" s="494"/>
      <c r="FX109" s="494"/>
      <c r="FY109" s="494"/>
      <c r="FZ109" s="494"/>
      <c r="GA109" s="494"/>
      <c r="GB109" s="494"/>
      <c r="GC109" s="494"/>
      <c r="GD109" s="494"/>
      <c r="GE109" s="494"/>
      <c r="GF109" s="494"/>
      <c r="GG109" s="494"/>
      <c r="GH109" s="494"/>
      <c r="GI109" s="494"/>
      <c r="GJ109" s="494"/>
      <c r="GK109" s="494"/>
      <c r="GL109" s="494"/>
      <c r="GM109" s="494"/>
    </row>
    <row r="110" spans="1:195" s="103" customFormat="1" ht="21.75" x14ac:dyDescent="0.2">
      <c r="B110" s="287" t="s">
        <v>1199</v>
      </c>
      <c r="C110" s="287"/>
      <c r="D110" s="91"/>
      <c r="E110" s="102" t="s">
        <v>770</v>
      </c>
      <c r="F110" s="395">
        <v>0.1</v>
      </c>
      <c r="G110" s="316" t="s">
        <v>141</v>
      </c>
      <c r="H110" s="395">
        <v>1</v>
      </c>
      <c r="I110" s="396" t="s">
        <v>918</v>
      </c>
      <c r="J110" s="397">
        <v>0.9</v>
      </c>
      <c r="K110" s="398" t="s">
        <v>918</v>
      </c>
      <c r="L110" s="399"/>
      <c r="M110" s="400"/>
      <c r="N110" s="400"/>
      <c r="O110" s="400"/>
      <c r="P110" s="316"/>
      <c r="Q110" s="401"/>
      <c r="R110" s="316"/>
      <c r="S110" s="395" t="s">
        <v>921</v>
      </c>
      <c r="T110" s="402">
        <v>0.108</v>
      </c>
      <c r="U110" s="402">
        <v>1.22E-5</v>
      </c>
      <c r="V110" s="402">
        <v>0.126</v>
      </c>
      <c r="W110" s="402">
        <v>5.9999999999999995E-8</v>
      </c>
      <c r="X110" s="403">
        <v>1000000</v>
      </c>
      <c r="Y110" s="404" t="s">
        <v>364</v>
      </c>
      <c r="Z110" s="405" t="s">
        <v>1357</v>
      </c>
      <c r="AA110" s="406" t="s">
        <v>1357</v>
      </c>
      <c r="AB110" s="407">
        <v>2</v>
      </c>
      <c r="AC110" s="444" t="s">
        <v>365</v>
      </c>
      <c r="AD110" s="409" t="s">
        <v>1357</v>
      </c>
      <c r="AE110" s="406" t="s">
        <v>1357</v>
      </c>
      <c r="AF110" s="410">
        <v>2</v>
      </c>
      <c r="AG110" s="316" t="s">
        <v>366</v>
      </c>
      <c r="AH110" s="411" t="s">
        <v>1357</v>
      </c>
      <c r="AI110" s="316" t="s">
        <v>1357</v>
      </c>
      <c r="AJ110" s="410" t="s">
        <v>1357</v>
      </c>
      <c r="AK110" s="316" t="s">
        <v>1357</v>
      </c>
      <c r="AL110" s="411" t="s">
        <v>1357</v>
      </c>
      <c r="AM110" s="398" t="s">
        <v>1357</v>
      </c>
      <c r="AN110" s="263"/>
      <c r="AO110" s="263"/>
      <c r="AP110" s="263"/>
      <c r="AQ110" s="263"/>
      <c r="AR110" s="263"/>
      <c r="AS110" s="263"/>
      <c r="AT110" s="263"/>
      <c r="AU110" s="263"/>
      <c r="AV110" s="263"/>
      <c r="AW110" s="263"/>
      <c r="AX110" s="263"/>
      <c r="AY110" s="263"/>
      <c r="AZ110" s="263"/>
      <c r="BA110" s="263"/>
      <c r="BB110" s="263"/>
      <c r="BC110" s="263"/>
      <c r="BD110" s="263"/>
      <c r="BE110" s="263"/>
      <c r="BF110" s="263"/>
      <c r="BG110" s="263"/>
      <c r="BH110" s="263"/>
      <c r="BI110" s="263"/>
      <c r="BJ110" s="263"/>
      <c r="BK110" s="263"/>
      <c r="BL110" s="263"/>
      <c r="BM110" s="263"/>
      <c r="BN110" s="263"/>
      <c r="BO110" s="263"/>
      <c r="BP110" s="263"/>
      <c r="BQ110" s="263"/>
      <c r="BR110" s="263"/>
      <c r="BS110" s="263"/>
      <c r="BT110" s="263"/>
      <c r="BU110" s="263"/>
      <c r="BV110" s="263"/>
      <c r="BW110" s="263"/>
      <c r="BX110" s="263"/>
      <c r="BY110" s="263"/>
      <c r="BZ110" s="263"/>
      <c r="CA110" s="263"/>
      <c r="CB110" s="263"/>
      <c r="CC110" s="263"/>
      <c r="CD110" s="263"/>
      <c r="CE110" s="263"/>
      <c r="CF110" s="263"/>
      <c r="CG110" s="263"/>
      <c r="CH110" s="263"/>
      <c r="CI110" s="263"/>
      <c r="CJ110" s="263"/>
      <c r="CK110" s="263"/>
      <c r="CL110" s="263"/>
      <c r="CM110" s="263"/>
      <c r="CN110" s="263"/>
      <c r="CO110" s="263"/>
      <c r="CP110" s="263"/>
      <c r="CQ110" s="263"/>
      <c r="CR110" s="263"/>
      <c r="CS110" s="263"/>
      <c r="CT110" s="263"/>
      <c r="CU110" s="263"/>
      <c r="CV110" s="263"/>
      <c r="CW110" s="263"/>
      <c r="CX110" s="263"/>
      <c r="CY110" s="263"/>
      <c r="CZ110" s="263"/>
      <c r="DA110" s="263"/>
      <c r="DB110" s="263"/>
      <c r="DC110" s="263"/>
      <c r="DD110" s="263"/>
      <c r="DE110" s="263"/>
      <c r="DF110" s="263"/>
      <c r="DG110" s="263"/>
      <c r="DH110" s="263"/>
      <c r="DI110" s="263"/>
      <c r="DJ110" s="263"/>
      <c r="DK110" s="263"/>
      <c r="DL110" s="263"/>
      <c r="DM110" s="263"/>
      <c r="DN110" s="263"/>
      <c r="DO110" s="263"/>
      <c r="DP110" s="263"/>
      <c r="DQ110" s="263"/>
      <c r="DR110" s="263"/>
      <c r="DS110" s="263"/>
      <c r="DT110" s="263"/>
      <c r="DU110" s="263"/>
      <c r="DV110" s="263"/>
      <c r="DW110" s="263"/>
      <c r="DX110" s="263"/>
      <c r="DY110" s="263"/>
      <c r="DZ110" s="263"/>
      <c r="EA110" s="263"/>
      <c r="EB110" s="263"/>
      <c r="EC110" s="263"/>
      <c r="ED110" s="263"/>
      <c r="EE110" s="263"/>
      <c r="EF110" s="263"/>
      <c r="EG110" s="263"/>
      <c r="EH110" s="263"/>
      <c r="EI110" s="263"/>
      <c r="EJ110" s="263"/>
      <c r="EK110" s="263"/>
      <c r="EL110" s="263"/>
      <c r="EM110" s="263"/>
      <c r="EN110" s="263"/>
      <c r="EO110" s="263"/>
      <c r="EP110" s="263"/>
      <c r="EQ110" s="263"/>
      <c r="ER110" s="263"/>
      <c r="ES110" s="263"/>
      <c r="ET110" s="263"/>
      <c r="EU110" s="263"/>
      <c r="EV110" s="263"/>
      <c r="EW110" s="263"/>
      <c r="EX110" s="263"/>
      <c r="EY110" s="263"/>
      <c r="EZ110" s="263"/>
      <c r="FA110" s="263"/>
      <c r="FB110" s="263"/>
      <c r="FC110" s="263"/>
      <c r="FD110" s="263"/>
      <c r="FE110" s="263"/>
      <c r="FF110" s="263"/>
      <c r="FG110" s="263"/>
      <c r="FH110" s="263"/>
      <c r="FI110" s="263"/>
      <c r="FJ110" s="263"/>
      <c r="FK110" s="263"/>
      <c r="FL110" s="263"/>
      <c r="FM110" s="263"/>
      <c r="FN110" s="263"/>
      <c r="FO110" s="263"/>
      <c r="FP110" s="263"/>
      <c r="FQ110" s="263"/>
      <c r="FR110" s="263"/>
      <c r="FS110" s="263"/>
      <c r="FT110" s="263"/>
      <c r="FU110" s="263"/>
      <c r="FV110" s="263"/>
      <c r="FW110" s="263"/>
      <c r="FX110" s="263"/>
      <c r="FY110" s="263"/>
      <c r="FZ110" s="263"/>
      <c r="GA110" s="263"/>
      <c r="GB110" s="263"/>
      <c r="GC110" s="263"/>
      <c r="GD110" s="263"/>
      <c r="GE110" s="263"/>
      <c r="GF110" s="263"/>
      <c r="GG110" s="263"/>
      <c r="GH110" s="263"/>
      <c r="GI110" s="263"/>
      <c r="GJ110" s="263"/>
      <c r="GK110" s="263"/>
      <c r="GL110" s="263"/>
      <c r="GM110" s="263"/>
    </row>
    <row r="111" spans="1:195" s="103" customFormat="1" ht="32.25" x14ac:dyDescent="0.2">
      <c r="B111" s="287" t="s">
        <v>1201</v>
      </c>
      <c r="C111" s="90"/>
      <c r="D111" s="91"/>
      <c r="E111" s="91" t="s">
        <v>771</v>
      </c>
      <c r="F111" s="395">
        <v>0.05</v>
      </c>
      <c r="G111" s="316" t="s">
        <v>367</v>
      </c>
      <c r="H111" s="395">
        <v>1</v>
      </c>
      <c r="I111" s="396" t="s">
        <v>918</v>
      </c>
      <c r="J111" s="397">
        <v>0.9</v>
      </c>
      <c r="K111" s="398" t="s">
        <v>918</v>
      </c>
      <c r="L111" s="399"/>
      <c r="M111" s="400"/>
      <c r="N111" s="400"/>
      <c r="O111" s="400"/>
      <c r="P111" s="316"/>
      <c r="Q111" s="401"/>
      <c r="R111" s="316"/>
      <c r="S111" s="395" t="s">
        <v>921</v>
      </c>
      <c r="T111" s="402">
        <v>5.4199999999999998E-2</v>
      </c>
      <c r="U111" s="402">
        <v>5.9100000000000002E-6</v>
      </c>
      <c r="V111" s="402">
        <v>80000</v>
      </c>
      <c r="W111" s="402">
        <v>1.32E-3</v>
      </c>
      <c r="X111" s="403">
        <v>6.2</v>
      </c>
      <c r="Y111" s="404" t="s">
        <v>1330</v>
      </c>
      <c r="Z111" s="405" t="s">
        <v>1357</v>
      </c>
      <c r="AA111" s="406" t="s">
        <v>1357</v>
      </c>
      <c r="AB111" s="407" t="s">
        <v>1357</v>
      </c>
      <c r="AC111" s="408" t="s">
        <v>1357</v>
      </c>
      <c r="AD111" s="409" t="s">
        <v>1357</v>
      </c>
      <c r="AE111" s="406" t="s">
        <v>1357</v>
      </c>
      <c r="AF111" s="410">
        <v>8.0000000000000004E-4</v>
      </c>
      <c r="AG111" s="316" t="s">
        <v>368</v>
      </c>
      <c r="AH111" s="411" t="s">
        <v>1357</v>
      </c>
      <c r="AI111" s="316" t="s">
        <v>1357</v>
      </c>
      <c r="AJ111" s="410">
        <v>1.6</v>
      </c>
      <c r="AK111" s="316" t="s">
        <v>369</v>
      </c>
      <c r="AL111" s="411">
        <v>4.6000000000000001E-4</v>
      </c>
      <c r="AM111" s="398" t="s">
        <v>370</v>
      </c>
      <c r="AN111" s="263"/>
      <c r="AO111" s="263"/>
      <c r="AP111" s="263"/>
      <c r="AQ111" s="263"/>
      <c r="AR111" s="263"/>
      <c r="AS111" s="263"/>
      <c r="AT111" s="263"/>
      <c r="AU111" s="263"/>
      <c r="AV111" s="263"/>
      <c r="AW111" s="263"/>
      <c r="AX111" s="263"/>
      <c r="AY111" s="263"/>
      <c r="AZ111" s="263"/>
      <c r="BA111" s="263"/>
      <c r="BB111" s="263"/>
      <c r="BC111" s="263"/>
      <c r="BD111" s="263"/>
      <c r="BE111" s="263"/>
      <c r="BF111" s="263"/>
      <c r="BG111" s="263"/>
      <c r="BH111" s="263"/>
      <c r="BI111" s="263"/>
      <c r="BJ111" s="263"/>
      <c r="BK111" s="263"/>
      <c r="BL111" s="263"/>
      <c r="BM111" s="263"/>
      <c r="BN111" s="263"/>
      <c r="BO111" s="263"/>
      <c r="BP111" s="263"/>
      <c r="BQ111" s="263"/>
      <c r="BR111" s="263"/>
      <c r="BS111" s="263"/>
      <c r="BT111" s="263"/>
      <c r="BU111" s="263"/>
      <c r="BV111" s="263"/>
      <c r="BW111" s="263"/>
      <c r="BX111" s="263"/>
      <c r="BY111" s="263"/>
      <c r="BZ111" s="263"/>
      <c r="CA111" s="263"/>
      <c r="CB111" s="263"/>
      <c r="CC111" s="263"/>
      <c r="CD111" s="263"/>
      <c r="CE111" s="263"/>
      <c r="CF111" s="263"/>
      <c r="CG111" s="263"/>
      <c r="CH111" s="263"/>
      <c r="CI111" s="263"/>
      <c r="CJ111" s="263"/>
      <c r="CK111" s="263"/>
      <c r="CL111" s="263"/>
      <c r="CM111" s="263"/>
      <c r="CN111" s="263"/>
      <c r="CO111" s="263"/>
      <c r="CP111" s="263"/>
      <c r="CQ111" s="263"/>
      <c r="CR111" s="263"/>
      <c r="CS111" s="263"/>
      <c r="CT111" s="263"/>
      <c r="CU111" s="263"/>
      <c r="CV111" s="263"/>
      <c r="CW111" s="263"/>
      <c r="CX111" s="263"/>
      <c r="CY111" s="263"/>
      <c r="CZ111" s="263"/>
      <c r="DA111" s="263"/>
      <c r="DB111" s="263"/>
      <c r="DC111" s="263"/>
      <c r="DD111" s="263"/>
      <c r="DE111" s="263"/>
      <c r="DF111" s="263"/>
      <c r="DG111" s="263"/>
      <c r="DH111" s="263"/>
      <c r="DI111" s="263"/>
      <c r="DJ111" s="263"/>
      <c r="DK111" s="263"/>
      <c r="DL111" s="263"/>
      <c r="DM111" s="263"/>
      <c r="DN111" s="263"/>
      <c r="DO111" s="263"/>
      <c r="DP111" s="263"/>
      <c r="DQ111" s="263"/>
      <c r="DR111" s="263"/>
      <c r="DS111" s="263"/>
      <c r="DT111" s="263"/>
      <c r="DU111" s="263"/>
      <c r="DV111" s="263"/>
      <c r="DW111" s="263"/>
      <c r="DX111" s="263"/>
      <c r="DY111" s="263"/>
      <c r="DZ111" s="263"/>
      <c r="EA111" s="263"/>
      <c r="EB111" s="263"/>
      <c r="EC111" s="263"/>
      <c r="ED111" s="263"/>
      <c r="EE111" s="263"/>
      <c r="EF111" s="263"/>
      <c r="EG111" s="263"/>
      <c r="EH111" s="263"/>
      <c r="EI111" s="263"/>
      <c r="EJ111" s="263"/>
      <c r="EK111" s="263"/>
      <c r="EL111" s="263"/>
      <c r="EM111" s="263"/>
      <c r="EN111" s="263"/>
      <c r="EO111" s="263"/>
      <c r="EP111" s="263"/>
      <c r="EQ111" s="263"/>
      <c r="ER111" s="263"/>
      <c r="ES111" s="263"/>
      <c r="ET111" s="263"/>
      <c r="EU111" s="263"/>
      <c r="EV111" s="263"/>
      <c r="EW111" s="263"/>
      <c r="EX111" s="263"/>
      <c r="EY111" s="263"/>
      <c r="EZ111" s="263"/>
      <c r="FA111" s="263"/>
      <c r="FB111" s="263"/>
      <c r="FC111" s="263"/>
      <c r="FD111" s="263"/>
      <c r="FE111" s="263"/>
      <c r="FF111" s="263"/>
      <c r="FG111" s="263"/>
      <c r="FH111" s="263"/>
      <c r="FI111" s="263"/>
      <c r="FJ111" s="263"/>
      <c r="FK111" s="263"/>
      <c r="FL111" s="263"/>
      <c r="FM111" s="263"/>
      <c r="FN111" s="263"/>
      <c r="FO111" s="263"/>
      <c r="FP111" s="263"/>
      <c r="FQ111" s="263"/>
      <c r="FR111" s="263"/>
      <c r="FS111" s="263"/>
      <c r="FT111" s="263"/>
      <c r="FU111" s="263"/>
      <c r="FV111" s="263"/>
      <c r="FW111" s="263"/>
      <c r="FX111" s="263"/>
      <c r="FY111" s="263"/>
      <c r="FZ111" s="263"/>
      <c r="GA111" s="263"/>
      <c r="GB111" s="263"/>
      <c r="GC111" s="263"/>
      <c r="GD111" s="263"/>
      <c r="GE111" s="263"/>
      <c r="GF111" s="263"/>
      <c r="GG111" s="263"/>
      <c r="GH111" s="263"/>
      <c r="GI111" s="263"/>
      <c r="GJ111" s="263"/>
      <c r="GK111" s="263"/>
      <c r="GL111" s="263"/>
      <c r="GM111" s="263"/>
    </row>
    <row r="112" spans="1:195" s="103" customFormat="1" ht="32.25" x14ac:dyDescent="0.2">
      <c r="B112" s="287" t="s">
        <v>371</v>
      </c>
      <c r="C112" s="90"/>
      <c r="D112" s="91"/>
      <c r="E112" s="91" t="s">
        <v>772</v>
      </c>
      <c r="F112" s="395">
        <v>0.1</v>
      </c>
      <c r="G112" s="316" t="s">
        <v>141</v>
      </c>
      <c r="H112" s="395">
        <v>1</v>
      </c>
      <c r="I112" s="396" t="s">
        <v>918</v>
      </c>
      <c r="J112" s="397">
        <v>0.9</v>
      </c>
      <c r="K112" s="398" t="s">
        <v>918</v>
      </c>
      <c r="L112" s="399"/>
      <c r="M112" s="400"/>
      <c r="N112" s="400"/>
      <c r="O112" s="400"/>
      <c r="P112" s="316"/>
      <c r="Q112" s="401"/>
      <c r="R112" s="316"/>
      <c r="S112" s="395" t="s">
        <v>921</v>
      </c>
      <c r="T112" s="402">
        <v>5.6099999999999997E-2</v>
      </c>
      <c r="U112" s="402">
        <v>6.1600000000000003E-6</v>
      </c>
      <c r="V112" s="402">
        <v>50000</v>
      </c>
      <c r="W112" s="402">
        <v>8.1499999999999993E-3</v>
      </c>
      <c r="X112" s="403">
        <v>3.23</v>
      </c>
      <c r="Y112" s="404" t="s">
        <v>1330</v>
      </c>
      <c r="Z112" s="405" t="s">
        <v>1357</v>
      </c>
      <c r="AA112" s="406" t="s">
        <v>1357</v>
      </c>
      <c r="AB112" s="407" t="s">
        <v>1357</v>
      </c>
      <c r="AC112" s="408" t="s">
        <v>1357</v>
      </c>
      <c r="AD112" s="409" t="s">
        <v>1357</v>
      </c>
      <c r="AE112" s="406" t="s">
        <v>1357</v>
      </c>
      <c r="AF112" s="410">
        <v>2.0000000000000001E-4</v>
      </c>
      <c r="AG112" s="316" t="s">
        <v>372</v>
      </c>
      <c r="AH112" s="411" t="s">
        <v>1357</v>
      </c>
      <c r="AI112" s="316" t="s">
        <v>1357</v>
      </c>
      <c r="AJ112" s="410">
        <v>7.8E-2</v>
      </c>
      <c r="AK112" s="316" t="s">
        <v>373</v>
      </c>
      <c r="AL112" s="411">
        <v>2.1999999999999999E-5</v>
      </c>
      <c r="AM112" s="398" t="s">
        <v>374</v>
      </c>
      <c r="AN112" s="263"/>
      <c r="AO112" s="263"/>
      <c r="AP112" s="263"/>
      <c r="AQ112" s="263"/>
      <c r="AR112" s="263"/>
      <c r="AS112" s="263"/>
      <c r="AT112" s="263"/>
      <c r="AU112" s="263"/>
      <c r="AV112" s="263"/>
      <c r="AW112" s="263"/>
      <c r="AX112" s="263"/>
      <c r="AY112" s="263"/>
      <c r="AZ112" s="263"/>
      <c r="BA112" s="263"/>
      <c r="BB112" s="263"/>
      <c r="BC112" s="263"/>
      <c r="BD112" s="263"/>
      <c r="BE112" s="263"/>
      <c r="BF112" s="263"/>
      <c r="BG112" s="263"/>
      <c r="BH112" s="263"/>
      <c r="BI112" s="263"/>
      <c r="BJ112" s="263"/>
      <c r="BK112" s="263"/>
      <c r="BL112" s="263"/>
      <c r="BM112" s="263"/>
      <c r="BN112" s="263"/>
      <c r="BO112" s="263"/>
      <c r="BP112" s="263"/>
      <c r="BQ112" s="263"/>
      <c r="BR112" s="263"/>
      <c r="BS112" s="263"/>
      <c r="BT112" s="263"/>
      <c r="BU112" s="263"/>
      <c r="BV112" s="263"/>
      <c r="BW112" s="263"/>
      <c r="BX112" s="263"/>
      <c r="BY112" s="263"/>
      <c r="BZ112" s="263"/>
      <c r="CA112" s="263"/>
      <c r="CB112" s="263"/>
      <c r="CC112" s="263"/>
      <c r="CD112" s="263"/>
      <c r="CE112" s="263"/>
      <c r="CF112" s="263"/>
      <c r="CG112" s="263"/>
      <c r="CH112" s="263"/>
      <c r="CI112" s="263"/>
      <c r="CJ112" s="263"/>
      <c r="CK112" s="263"/>
      <c r="CL112" s="263"/>
      <c r="CM112" s="263"/>
      <c r="CN112" s="263"/>
      <c r="CO112" s="263"/>
      <c r="CP112" s="263"/>
      <c r="CQ112" s="263"/>
      <c r="CR112" s="263"/>
      <c r="CS112" s="263"/>
      <c r="CT112" s="263"/>
      <c r="CU112" s="263"/>
      <c r="CV112" s="263"/>
      <c r="CW112" s="263"/>
      <c r="CX112" s="263"/>
      <c r="CY112" s="263"/>
      <c r="CZ112" s="263"/>
      <c r="DA112" s="263"/>
      <c r="DB112" s="263"/>
      <c r="DC112" s="263"/>
      <c r="DD112" s="263"/>
      <c r="DE112" s="263"/>
      <c r="DF112" s="263"/>
      <c r="DG112" s="263"/>
      <c r="DH112" s="263"/>
      <c r="DI112" s="263"/>
      <c r="DJ112" s="263"/>
      <c r="DK112" s="263"/>
      <c r="DL112" s="263"/>
      <c r="DM112" s="263"/>
      <c r="DN112" s="263"/>
      <c r="DO112" s="263"/>
      <c r="DP112" s="263"/>
      <c r="DQ112" s="263"/>
      <c r="DR112" s="263"/>
      <c r="DS112" s="263"/>
      <c r="DT112" s="263"/>
      <c r="DU112" s="263"/>
      <c r="DV112" s="263"/>
      <c r="DW112" s="263"/>
      <c r="DX112" s="263"/>
      <c r="DY112" s="263"/>
      <c r="DZ112" s="263"/>
      <c r="EA112" s="263"/>
      <c r="EB112" s="263"/>
      <c r="EC112" s="263"/>
      <c r="ED112" s="263"/>
      <c r="EE112" s="263"/>
      <c r="EF112" s="263"/>
      <c r="EG112" s="263"/>
      <c r="EH112" s="263"/>
      <c r="EI112" s="263"/>
      <c r="EJ112" s="263"/>
      <c r="EK112" s="263"/>
      <c r="EL112" s="263"/>
      <c r="EM112" s="263"/>
      <c r="EN112" s="263"/>
      <c r="EO112" s="263"/>
      <c r="EP112" s="263"/>
      <c r="EQ112" s="263"/>
      <c r="ER112" s="263"/>
      <c r="ES112" s="263"/>
      <c r="ET112" s="263"/>
      <c r="EU112" s="263"/>
      <c r="EV112" s="263"/>
      <c r="EW112" s="263"/>
      <c r="EX112" s="263"/>
      <c r="EY112" s="263"/>
      <c r="EZ112" s="263"/>
      <c r="FA112" s="263"/>
      <c r="FB112" s="263"/>
      <c r="FC112" s="263"/>
      <c r="FD112" s="263"/>
      <c r="FE112" s="263"/>
      <c r="FF112" s="263"/>
      <c r="FG112" s="263"/>
      <c r="FH112" s="263"/>
      <c r="FI112" s="263"/>
      <c r="FJ112" s="263"/>
      <c r="FK112" s="263"/>
      <c r="FL112" s="263"/>
      <c r="FM112" s="263"/>
      <c r="FN112" s="263"/>
      <c r="FO112" s="263"/>
      <c r="FP112" s="263"/>
      <c r="FQ112" s="263"/>
      <c r="FR112" s="263"/>
      <c r="FS112" s="263"/>
      <c r="FT112" s="263"/>
      <c r="FU112" s="263"/>
      <c r="FV112" s="263"/>
      <c r="FW112" s="263"/>
      <c r="FX112" s="263"/>
      <c r="FY112" s="263"/>
      <c r="FZ112" s="263"/>
      <c r="GA112" s="263"/>
      <c r="GB112" s="263"/>
      <c r="GC112" s="263"/>
      <c r="GD112" s="263"/>
      <c r="GE112" s="263"/>
      <c r="GF112" s="263"/>
      <c r="GG112" s="263"/>
      <c r="GH112" s="263"/>
      <c r="GI112" s="263"/>
      <c r="GJ112" s="263"/>
      <c r="GK112" s="263"/>
      <c r="GL112" s="263"/>
      <c r="GM112" s="263"/>
    </row>
    <row r="113" spans="1:195" s="103" customFormat="1" ht="21.75" x14ac:dyDescent="0.2">
      <c r="B113" s="287" t="s">
        <v>1204</v>
      </c>
      <c r="C113" s="90"/>
      <c r="D113" s="91"/>
      <c r="E113" s="91" t="s">
        <v>773</v>
      </c>
      <c r="F113" s="395">
        <v>0.1</v>
      </c>
      <c r="G113" s="316" t="s">
        <v>917</v>
      </c>
      <c r="H113" s="395">
        <v>1</v>
      </c>
      <c r="I113" s="396" t="s">
        <v>918</v>
      </c>
      <c r="J113" s="395">
        <v>1</v>
      </c>
      <c r="K113" s="398" t="s">
        <v>103</v>
      </c>
      <c r="L113" s="399">
        <v>0.156</v>
      </c>
      <c r="M113" s="400"/>
      <c r="N113" s="400"/>
      <c r="O113" s="400"/>
      <c r="P113" s="308" t="s">
        <v>922</v>
      </c>
      <c r="Q113" s="401"/>
      <c r="R113" s="316"/>
      <c r="S113" s="395" t="s">
        <v>921</v>
      </c>
      <c r="T113" s="402">
        <v>1.61E-2</v>
      </c>
      <c r="U113" s="402">
        <v>7.2099999999999996E-6</v>
      </c>
      <c r="V113" s="402">
        <v>200000</v>
      </c>
      <c r="W113" s="402">
        <v>2.7E-2</v>
      </c>
      <c r="X113" s="403">
        <v>1.8</v>
      </c>
      <c r="Y113" s="404" t="s">
        <v>375</v>
      </c>
      <c r="Z113" s="405" t="s">
        <v>1357</v>
      </c>
      <c r="AA113" s="406" t="s">
        <v>1357</v>
      </c>
      <c r="AB113" s="407">
        <v>0.1</v>
      </c>
      <c r="AC113" s="408" t="s">
        <v>376</v>
      </c>
      <c r="AD113" s="409">
        <v>0.11</v>
      </c>
      <c r="AE113" s="406" t="s">
        <v>377</v>
      </c>
      <c r="AF113" s="410">
        <v>6.0000000000000001E-3</v>
      </c>
      <c r="AG113" s="316" t="s">
        <v>378</v>
      </c>
      <c r="AH113" s="411">
        <v>2.0000000000000001E-4</v>
      </c>
      <c r="AI113" s="316" t="s">
        <v>379</v>
      </c>
      <c r="AJ113" s="410" t="s">
        <v>1357</v>
      </c>
      <c r="AK113" s="316" t="s">
        <v>380</v>
      </c>
      <c r="AL113" s="411" t="s">
        <v>1357</v>
      </c>
      <c r="AM113" s="398" t="s">
        <v>380</v>
      </c>
      <c r="AN113" s="263"/>
      <c r="AO113" s="263"/>
      <c r="AP113" s="263"/>
      <c r="AQ113" s="263"/>
      <c r="AR113" s="263"/>
      <c r="AS113" s="263"/>
      <c r="AT113" s="263"/>
      <c r="AU113" s="263"/>
      <c r="AV113" s="263"/>
      <c r="AW113" s="263"/>
      <c r="AX113" s="263"/>
      <c r="AY113" s="263"/>
      <c r="AZ113" s="263"/>
      <c r="BA113" s="263"/>
      <c r="BB113" s="263"/>
      <c r="BC113" s="263"/>
      <c r="BD113" s="263"/>
      <c r="BE113" s="263"/>
      <c r="BF113" s="263"/>
      <c r="BG113" s="263"/>
      <c r="BH113" s="263"/>
      <c r="BI113" s="263"/>
      <c r="BJ113" s="263"/>
      <c r="BK113" s="263"/>
      <c r="BL113" s="263"/>
      <c r="BM113" s="263"/>
      <c r="BN113" s="263"/>
      <c r="BO113" s="263"/>
      <c r="BP113" s="263"/>
      <c r="BQ113" s="263"/>
      <c r="BR113" s="263"/>
      <c r="BS113" s="263"/>
      <c r="BT113" s="263"/>
      <c r="BU113" s="263"/>
      <c r="BV113" s="263"/>
      <c r="BW113" s="263"/>
      <c r="BX113" s="263"/>
      <c r="BY113" s="263"/>
      <c r="BZ113" s="263"/>
      <c r="CA113" s="263"/>
      <c r="CB113" s="263"/>
      <c r="CC113" s="263"/>
      <c r="CD113" s="263"/>
      <c r="CE113" s="263"/>
      <c r="CF113" s="263"/>
      <c r="CG113" s="263"/>
      <c r="CH113" s="263"/>
      <c r="CI113" s="263"/>
      <c r="CJ113" s="263"/>
      <c r="CK113" s="263"/>
      <c r="CL113" s="263"/>
      <c r="CM113" s="263"/>
      <c r="CN113" s="263"/>
      <c r="CO113" s="263"/>
      <c r="CP113" s="263"/>
      <c r="CQ113" s="263"/>
      <c r="CR113" s="263"/>
      <c r="CS113" s="263"/>
      <c r="CT113" s="263"/>
      <c r="CU113" s="263"/>
      <c r="CV113" s="263"/>
      <c r="CW113" s="263"/>
      <c r="CX113" s="263"/>
      <c r="CY113" s="263"/>
      <c r="CZ113" s="263"/>
      <c r="DA113" s="263"/>
      <c r="DB113" s="263"/>
      <c r="DC113" s="263"/>
      <c r="DD113" s="263"/>
      <c r="DE113" s="263"/>
      <c r="DF113" s="263"/>
      <c r="DG113" s="263"/>
      <c r="DH113" s="263"/>
      <c r="DI113" s="263"/>
      <c r="DJ113" s="263"/>
      <c r="DK113" s="263"/>
      <c r="DL113" s="263"/>
      <c r="DM113" s="263"/>
      <c r="DN113" s="263"/>
      <c r="DO113" s="263"/>
      <c r="DP113" s="263"/>
      <c r="DQ113" s="263"/>
      <c r="DR113" s="263"/>
      <c r="DS113" s="263"/>
      <c r="DT113" s="263"/>
      <c r="DU113" s="263"/>
      <c r="DV113" s="263"/>
      <c r="DW113" s="263"/>
      <c r="DX113" s="263"/>
      <c r="DY113" s="263"/>
      <c r="DZ113" s="263"/>
      <c r="EA113" s="263"/>
      <c r="EB113" s="263"/>
      <c r="EC113" s="263"/>
      <c r="ED113" s="263"/>
      <c r="EE113" s="263"/>
      <c r="EF113" s="263"/>
      <c r="EG113" s="263"/>
      <c r="EH113" s="263"/>
      <c r="EI113" s="263"/>
      <c r="EJ113" s="263"/>
      <c r="EK113" s="263"/>
      <c r="EL113" s="263"/>
      <c r="EM113" s="263"/>
      <c r="EN113" s="263"/>
      <c r="EO113" s="263"/>
      <c r="EP113" s="263"/>
      <c r="EQ113" s="263"/>
      <c r="ER113" s="263"/>
      <c r="ES113" s="263"/>
      <c r="ET113" s="263"/>
      <c r="EU113" s="263"/>
      <c r="EV113" s="263"/>
      <c r="EW113" s="263"/>
      <c r="EX113" s="263"/>
      <c r="EY113" s="263"/>
      <c r="EZ113" s="263"/>
      <c r="FA113" s="263"/>
      <c r="FB113" s="263"/>
      <c r="FC113" s="263"/>
      <c r="FD113" s="263"/>
      <c r="FE113" s="263"/>
      <c r="FF113" s="263"/>
      <c r="FG113" s="263"/>
      <c r="FH113" s="263"/>
      <c r="FI113" s="263"/>
      <c r="FJ113" s="263"/>
      <c r="FK113" s="263"/>
      <c r="FL113" s="263"/>
      <c r="FM113" s="263"/>
      <c r="FN113" s="263"/>
      <c r="FO113" s="263"/>
      <c r="FP113" s="263"/>
      <c r="FQ113" s="263"/>
      <c r="FR113" s="263"/>
      <c r="FS113" s="263"/>
      <c r="FT113" s="263"/>
      <c r="FU113" s="263"/>
      <c r="FV113" s="263"/>
      <c r="FW113" s="263"/>
      <c r="FX113" s="263"/>
      <c r="FY113" s="263"/>
      <c r="FZ113" s="263"/>
      <c r="GA113" s="263"/>
      <c r="GB113" s="263"/>
      <c r="GC113" s="263"/>
      <c r="GD113" s="263"/>
      <c r="GE113" s="263"/>
      <c r="GF113" s="263"/>
      <c r="GG113" s="263"/>
      <c r="GH113" s="263"/>
      <c r="GI113" s="263"/>
      <c r="GJ113" s="263"/>
      <c r="GK113" s="263"/>
      <c r="GL113" s="263"/>
      <c r="GM113" s="263"/>
    </row>
    <row r="114" spans="1:195" s="103" customFormat="1" ht="53.25" x14ac:dyDescent="0.2">
      <c r="B114" s="287" t="s">
        <v>1205</v>
      </c>
      <c r="C114" s="90"/>
      <c r="D114" s="91"/>
      <c r="E114" s="91" t="s">
        <v>774</v>
      </c>
      <c r="F114" s="395">
        <v>0.1</v>
      </c>
      <c r="G114" s="316" t="s">
        <v>141</v>
      </c>
      <c r="H114" s="395">
        <v>1</v>
      </c>
      <c r="I114" s="396" t="s">
        <v>918</v>
      </c>
      <c r="J114" s="397">
        <v>0.9</v>
      </c>
      <c r="K114" s="398" t="s">
        <v>918</v>
      </c>
      <c r="L114" s="399"/>
      <c r="M114" s="400"/>
      <c r="N114" s="400"/>
      <c r="O114" s="400"/>
      <c r="P114" s="316"/>
      <c r="Q114" s="401"/>
      <c r="R114" s="316"/>
      <c r="S114" s="395" t="s">
        <v>921</v>
      </c>
      <c r="T114" s="402">
        <v>0.15</v>
      </c>
      <c r="U114" s="402">
        <v>1.5E-5</v>
      </c>
      <c r="V114" s="402">
        <v>2.754</v>
      </c>
      <c r="W114" s="402">
        <v>4.4000000000000002E-6</v>
      </c>
      <c r="X114" s="403">
        <v>1163000</v>
      </c>
      <c r="Y114" s="404" t="s">
        <v>381</v>
      </c>
      <c r="Z114" s="405" t="s">
        <v>1357</v>
      </c>
      <c r="AA114" s="406" t="s">
        <v>1357</v>
      </c>
      <c r="AB114" s="407">
        <v>5</v>
      </c>
      <c r="AC114" s="408" t="s">
        <v>382</v>
      </c>
      <c r="AD114" s="463" t="s">
        <v>1357</v>
      </c>
      <c r="AE114" s="316" t="s">
        <v>1357</v>
      </c>
      <c r="AF114" s="410">
        <v>0.5</v>
      </c>
      <c r="AG114" s="316" t="s">
        <v>383</v>
      </c>
      <c r="AH114" s="411">
        <v>10</v>
      </c>
      <c r="AI114" s="316" t="s">
        <v>384</v>
      </c>
      <c r="AJ114" s="410" t="s">
        <v>1357</v>
      </c>
      <c r="AK114" s="316" t="s">
        <v>1357</v>
      </c>
      <c r="AL114" s="411" t="s">
        <v>1357</v>
      </c>
      <c r="AM114" s="398" t="s">
        <v>1357</v>
      </c>
      <c r="AN114" s="263"/>
      <c r="AO114" s="263"/>
      <c r="AP114" s="263"/>
      <c r="AQ114" s="263"/>
      <c r="AR114" s="263"/>
      <c r="AS114" s="263"/>
      <c r="AT114" s="263"/>
      <c r="AU114" s="263"/>
      <c r="AV114" s="263"/>
      <c r="AW114" s="263"/>
      <c r="AX114" s="263"/>
      <c r="AY114" s="263"/>
      <c r="AZ114" s="263"/>
      <c r="BA114" s="263"/>
      <c r="BB114" s="263"/>
      <c r="BC114" s="263"/>
      <c r="BD114" s="263"/>
      <c r="BE114" s="263"/>
      <c r="BF114" s="263"/>
      <c r="BG114" s="263"/>
      <c r="BH114" s="263"/>
      <c r="BI114" s="263"/>
      <c r="BJ114" s="263"/>
      <c r="BK114" s="263"/>
      <c r="BL114" s="263"/>
      <c r="BM114" s="263"/>
      <c r="BN114" s="263"/>
      <c r="BO114" s="263"/>
      <c r="BP114" s="263"/>
      <c r="BQ114" s="263"/>
      <c r="BR114" s="263"/>
      <c r="BS114" s="263"/>
      <c r="BT114" s="263"/>
      <c r="BU114" s="263"/>
      <c r="BV114" s="263"/>
      <c r="BW114" s="263"/>
      <c r="BX114" s="263"/>
      <c r="BY114" s="263"/>
      <c r="BZ114" s="263"/>
      <c r="CA114" s="263"/>
      <c r="CB114" s="263"/>
      <c r="CC114" s="263"/>
      <c r="CD114" s="263"/>
      <c r="CE114" s="263"/>
      <c r="CF114" s="263"/>
      <c r="CG114" s="263"/>
      <c r="CH114" s="263"/>
      <c r="CI114" s="263"/>
      <c r="CJ114" s="263"/>
      <c r="CK114" s="263"/>
      <c r="CL114" s="263"/>
      <c r="CM114" s="263"/>
      <c r="CN114" s="263"/>
      <c r="CO114" s="263"/>
      <c r="CP114" s="263"/>
      <c r="CQ114" s="263"/>
      <c r="CR114" s="263"/>
      <c r="CS114" s="263"/>
      <c r="CT114" s="263"/>
      <c r="CU114" s="263"/>
      <c r="CV114" s="263"/>
      <c r="CW114" s="263"/>
      <c r="CX114" s="263"/>
      <c r="CY114" s="263"/>
      <c r="CZ114" s="263"/>
      <c r="DA114" s="263"/>
      <c r="DB114" s="263"/>
      <c r="DC114" s="263"/>
      <c r="DD114" s="263"/>
      <c r="DE114" s="263"/>
      <c r="DF114" s="263"/>
      <c r="DG114" s="263"/>
      <c r="DH114" s="263"/>
      <c r="DI114" s="263"/>
      <c r="DJ114" s="263"/>
      <c r="DK114" s="263"/>
      <c r="DL114" s="263"/>
      <c r="DM114" s="263"/>
      <c r="DN114" s="263"/>
      <c r="DO114" s="263"/>
      <c r="DP114" s="263"/>
      <c r="DQ114" s="263"/>
      <c r="DR114" s="263"/>
      <c r="DS114" s="263"/>
      <c r="DT114" s="263"/>
      <c r="DU114" s="263"/>
      <c r="DV114" s="263"/>
      <c r="DW114" s="263"/>
      <c r="DX114" s="263"/>
      <c r="DY114" s="263"/>
      <c r="DZ114" s="263"/>
      <c r="EA114" s="263"/>
      <c r="EB114" s="263"/>
      <c r="EC114" s="263"/>
      <c r="ED114" s="263"/>
      <c r="EE114" s="263"/>
      <c r="EF114" s="263"/>
      <c r="EG114" s="263"/>
      <c r="EH114" s="263"/>
      <c r="EI114" s="263"/>
      <c r="EJ114" s="263"/>
      <c r="EK114" s="263"/>
      <c r="EL114" s="263"/>
      <c r="EM114" s="263"/>
      <c r="EN114" s="263"/>
      <c r="EO114" s="263"/>
      <c r="EP114" s="263"/>
      <c r="EQ114" s="263"/>
      <c r="ER114" s="263"/>
      <c r="ES114" s="263"/>
      <c r="ET114" s="263"/>
      <c r="EU114" s="263"/>
      <c r="EV114" s="263"/>
      <c r="EW114" s="263"/>
      <c r="EX114" s="263"/>
      <c r="EY114" s="263"/>
      <c r="EZ114" s="263"/>
      <c r="FA114" s="263"/>
      <c r="FB114" s="263"/>
      <c r="FC114" s="263"/>
      <c r="FD114" s="263"/>
      <c r="FE114" s="263"/>
      <c r="FF114" s="263"/>
      <c r="FG114" s="263"/>
      <c r="FH114" s="263"/>
      <c r="FI114" s="263"/>
      <c r="FJ114" s="263"/>
      <c r="FK114" s="263"/>
      <c r="FL114" s="263"/>
      <c r="FM114" s="263"/>
      <c r="FN114" s="263"/>
      <c r="FO114" s="263"/>
      <c r="FP114" s="263"/>
      <c r="FQ114" s="263"/>
      <c r="FR114" s="263"/>
      <c r="FS114" s="263"/>
      <c r="FT114" s="263"/>
      <c r="FU114" s="263"/>
      <c r="FV114" s="263"/>
      <c r="FW114" s="263"/>
      <c r="FX114" s="263"/>
      <c r="FY114" s="263"/>
      <c r="FZ114" s="263"/>
      <c r="GA114" s="263"/>
      <c r="GB114" s="263"/>
      <c r="GC114" s="263"/>
      <c r="GD114" s="263"/>
      <c r="GE114" s="263"/>
      <c r="GF114" s="263"/>
      <c r="GG114" s="263"/>
      <c r="GH114" s="263"/>
      <c r="GI114" s="263"/>
      <c r="GJ114" s="263"/>
      <c r="GK114" s="263"/>
      <c r="GL114" s="263"/>
      <c r="GM114" s="263"/>
    </row>
    <row r="115" spans="1:195" ht="32.25" x14ac:dyDescent="0.2">
      <c r="A115" s="494"/>
      <c r="B115" s="287" t="s">
        <v>385</v>
      </c>
      <c r="C115" s="65"/>
      <c r="D115" s="91"/>
      <c r="E115" s="91" t="s">
        <v>775</v>
      </c>
      <c r="F115" s="412">
        <v>0.25</v>
      </c>
      <c r="G115" s="308" t="s">
        <v>386</v>
      </c>
      <c r="H115" s="412">
        <v>1</v>
      </c>
      <c r="I115" s="413" t="s">
        <v>918</v>
      </c>
      <c r="J115" s="414">
        <v>0.8</v>
      </c>
      <c r="K115" s="394" t="s">
        <v>55</v>
      </c>
      <c r="L115" s="324"/>
      <c r="S115" s="412" t="s">
        <v>921</v>
      </c>
      <c r="T115" s="417">
        <v>7.3999999999999996E-2</v>
      </c>
      <c r="U115" s="417">
        <v>8.3000000000000002E-6</v>
      </c>
      <c r="V115" s="417">
        <v>91</v>
      </c>
      <c r="W115" s="417">
        <v>1.1999999999999999E-6</v>
      </c>
      <c r="X115" s="387">
        <v>26000</v>
      </c>
      <c r="Y115" s="404" t="s">
        <v>1330</v>
      </c>
      <c r="Z115" s="405" t="s">
        <v>1357</v>
      </c>
      <c r="AA115" s="406" t="s">
        <v>1357</v>
      </c>
      <c r="AB115" s="389">
        <v>0.5</v>
      </c>
      <c r="AC115" s="390" t="s">
        <v>387</v>
      </c>
      <c r="AD115" s="391" t="s">
        <v>1357</v>
      </c>
      <c r="AE115" s="326" t="s">
        <v>1357</v>
      </c>
      <c r="AF115" s="392">
        <v>0.05</v>
      </c>
      <c r="AG115" s="308" t="s">
        <v>388</v>
      </c>
      <c r="AH115" s="411">
        <v>0.18</v>
      </c>
      <c r="AI115" s="316" t="s">
        <v>389</v>
      </c>
      <c r="AJ115" s="392" t="s">
        <v>1357</v>
      </c>
      <c r="AK115" s="308" t="s">
        <v>390</v>
      </c>
      <c r="AL115" s="393" t="s">
        <v>1357</v>
      </c>
      <c r="AM115" s="394" t="s">
        <v>390</v>
      </c>
      <c r="AN115" s="263"/>
      <c r="AO115" s="263"/>
      <c r="AP115" s="263"/>
      <c r="AQ115" s="263"/>
      <c r="AR115" s="263"/>
      <c r="AS115" s="263"/>
      <c r="AT115" s="263"/>
      <c r="AU115" s="263"/>
      <c r="AV115" s="263"/>
      <c r="AW115" s="263"/>
      <c r="AX115" s="263"/>
      <c r="AY115" s="263"/>
      <c r="AZ115" s="263"/>
      <c r="BA115" s="263"/>
      <c r="BB115" s="263"/>
      <c r="BC115" s="263"/>
      <c r="BD115" s="263"/>
      <c r="BE115" s="263"/>
      <c r="BF115" s="263"/>
      <c r="BG115" s="263"/>
      <c r="BH115" s="263"/>
      <c r="BI115" s="263"/>
      <c r="BJ115" s="263"/>
      <c r="BK115" s="263"/>
      <c r="BL115" s="263"/>
      <c r="BM115" s="263"/>
      <c r="BN115" s="263"/>
      <c r="BO115" s="263"/>
      <c r="BP115" s="263"/>
      <c r="BQ115" s="263"/>
      <c r="BR115" s="263"/>
      <c r="BS115" s="263"/>
      <c r="BT115" s="263"/>
      <c r="BU115" s="263"/>
      <c r="BV115" s="263"/>
      <c r="BW115" s="263"/>
      <c r="BX115" s="263"/>
      <c r="BY115" s="263"/>
      <c r="BZ115" s="263"/>
      <c r="CA115" s="263"/>
      <c r="CB115" s="263"/>
      <c r="CC115" s="263"/>
      <c r="CD115" s="263"/>
      <c r="CE115" s="263"/>
      <c r="CF115" s="263"/>
      <c r="CG115" s="263"/>
      <c r="CH115" s="263"/>
      <c r="CI115" s="263"/>
      <c r="CJ115" s="263"/>
      <c r="CK115" s="263"/>
      <c r="CL115" s="263"/>
      <c r="CM115" s="263"/>
      <c r="CN115" s="263"/>
      <c r="CO115" s="263"/>
      <c r="CP115" s="263"/>
      <c r="CQ115" s="263"/>
      <c r="CR115" s="263"/>
      <c r="CS115" s="263"/>
      <c r="CT115" s="263"/>
      <c r="CU115" s="263"/>
      <c r="CV115" s="263"/>
      <c r="CW115" s="263"/>
      <c r="CX115" s="263"/>
      <c r="CY115" s="263"/>
      <c r="CZ115" s="263"/>
      <c r="DA115" s="263"/>
      <c r="DB115" s="263"/>
      <c r="DC115" s="263"/>
      <c r="DD115" s="263"/>
      <c r="DE115" s="263"/>
      <c r="DF115" s="263"/>
      <c r="DG115" s="263"/>
      <c r="DH115" s="263"/>
      <c r="DI115" s="263"/>
      <c r="DJ115" s="263"/>
      <c r="DK115" s="263"/>
      <c r="DL115" s="263"/>
      <c r="DM115" s="263"/>
      <c r="DN115" s="263"/>
      <c r="DO115" s="263"/>
      <c r="DP115" s="263"/>
      <c r="DQ115" s="263"/>
      <c r="DR115" s="263"/>
      <c r="DS115" s="263"/>
      <c r="DT115" s="263"/>
      <c r="DU115" s="263"/>
      <c r="DV115" s="263"/>
      <c r="DW115" s="263"/>
      <c r="DX115" s="263"/>
      <c r="DY115" s="263"/>
      <c r="DZ115" s="263"/>
      <c r="EA115" s="263"/>
      <c r="EB115" s="263"/>
      <c r="EC115" s="263"/>
      <c r="ED115" s="263"/>
      <c r="EE115" s="263"/>
      <c r="EF115" s="263"/>
      <c r="EG115" s="263"/>
      <c r="EH115" s="263"/>
      <c r="EI115" s="263"/>
      <c r="EJ115" s="263"/>
      <c r="EK115" s="263"/>
      <c r="EL115" s="263"/>
      <c r="EM115" s="263"/>
      <c r="EN115" s="263"/>
      <c r="EO115" s="263"/>
      <c r="EP115" s="263"/>
      <c r="EQ115" s="263"/>
      <c r="ER115" s="263"/>
      <c r="ES115" s="263"/>
      <c r="ET115" s="263"/>
      <c r="EU115" s="263"/>
      <c r="EV115" s="263"/>
      <c r="EW115" s="263"/>
      <c r="EX115" s="263"/>
      <c r="EY115" s="263"/>
      <c r="EZ115" s="263"/>
      <c r="FA115" s="263"/>
      <c r="FB115" s="263"/>
      <c r="FC115" s="263"/>
      <c r="FD115" s="263"/>
      <c r="FE115" s="263"/>
      <c r="FF115" s="263"/>
      <c r="FG115" s="263"/>
      <c r="FH115" s="263"/>
      <c r="FI115" s="263"/>
      <c r="FJ115" s="263"/>
      <c r="FK115" s="263"/>
      <c r="FL115" s="263"/>
      <c r="FM115" s="263"/>
      <c r="FN115" s="263"/>
      <c r="FO115" s="263"/>
      <c r="FP115" s="263"/>
      <c r="FQ115" s="263"/>
      <c r="FR115" s="263"/>
      <c r="FS115" s="263"/>
      <c r="FT115" s="263"/>
      <c r="FU115" s="263"/>
      <c r="FV115" s="263"/>
      <c r="FW115" s="263"/>
      <c r="FX115" s="263"/>
      <c r="FY115" s="263"/>
      <c r="FZ115" s="263"/>
      <c r="GA115" s="263"/>
      <c r="GB115" s="263"/>
      <c r="GC115" s="263"/>
      <c r="GD115" s="263"/>
      <c r="GE115" s="263"/>
      <c r="GF115" s="263"/>
      <c r="GG115" s="263"/>
      <c r="GH115" s="263"/>
      <c r="GI115" s="263"/>
      <c r="GJ115" s="263"/>
      <c r="GK115" s="263"/>
      <c r="GL115" s="263"/>
      <c r="GM115" s="263"/>
    </row>
    <row r="116" spans="1:195" ht="32.25" x14ac:dyDescent="0.2">
      <c r="A116" s="263"/>
      <c r="B116" s="58" t="s">
        <v>391</v>
      </c>
      <c r="C116" s="532"/>
      <c r="D116" s="81"/>
      <c r="E116" s="91" t="s">
        <v>776</v>
      </c>
      <c r="F116" s="412">
        <v>0.25</v>
      </c>
      <c r="G116" s="308" t="s">
        <v>386</v>
      </c>
      <c r="H116" s="412">
        <v>1</v>
      </c>
      <c r="I116" s="413" t="s">
        <v>918</v>
      </c>
      <c r="J116" s="414">
        <v>0.8</v>
      </c>
      <c r="K116" s="394" t="s">
        <v>55</v>
      </c>
      <c r="L116" s="324"/>
      <c r="S116" s="412" t="s">
        <v>921</v>
      </c>
      <c r="T116" s="417">
        <v>7.3999999999999996E-2</v>
      </c>
      <c r="U116" s="417">
        <v>8.3000000000000002E-6</v>
      </c>
      <c r="V116" s="417">
        <v>91</v>
      </c>
      <c r="W116" s="417">
        <v>1.1999999999999999E-6</v>
      </c>
      <c r="X116" s="387">
        <v>26000</v>
      </c>
      <c r="Y116" s="388" t="s">
        <v>392</v>
      </c>
      <c r="Z116" s="405" t="s">
        <v>1357</v>
      </c>
      <c r="AA116" s="406" t="s">
        <v>1357</v>
      </c>
      <c r="AB116" s="389">
        <v>0.5</v>
      </c>
      <c r="AC116" s="390" t="s">
        <v>387</v>
      </c>
      <c r="AD116" s="391" t="s">
        <v>1357</v>
      </c>
      <c r="AE116" s="326" t="s">
        <v>1357</v>
      </c>
      <c r="AF116" s="392">
        <v>0.05</v>
      </c>
      <c r="AG116" s="308" t="s">
        <v>388</v>
      </c>
      <c r="AH116" s="533">
        <v>0.18</v>
      </c>
      <c r="AI116" s="534" t="s">
        <v>392</v>
      </c>
      <c r="AJ116" s="392" t="s">
        <v>1357</v>
      </c>
      <c r="AK116" s="308" t="s">
        <v>390</v>
      </c>
      <c r="AL116" s="393" t="s">
        <v>1357</v>
      </c>
      <c r="AM116" s="394" t="s">
        <v>390</v>
      </c>
      <c r="AN116" s="263"/>
      <c r="AO116" s="263"/>
      <c r="AP116" s="263"/>
      <c r="AQ116" s="263"/>
      <c r="AR116" s="263"/>
      <c r="AS116" s="263"/>
      <c r="AT116" s="263"/>
      <c r="AU116" s="263"/>
      <c r="AV116" s="263"/>
      <c r="AW116" s="263"/>
      <c r="AX116" s="263"/>
      <c r="AY116" s="263"/>
      <c r="AZ116" s="263"/>
      <c r="BA116" s="263"/>
      <c r="BB116" s="263"/>
      <c r="BC116" s="263"/>
      <c r="BD116" s="263"/>
      <c r="BE116" s="263"/>
      <c r="BF116" s="263"/>
      <c r="BG116" s="263"/>
      <c r="BH116" s="263"/>
      <c r="BI116" s="263"/>
      <c r="BJ116" s="263"/>
      <c r="BK116" s="263"/>
      <c r="BL116" s="263"/>
      <c r="BM116" s="263"/>
      <c r="BN116" s="263"/>
      <c r="BO116" s="263"/>
      <c r="BP116" s="263"/>
      <c r="BQ116" s="263"/>
      <c r="BR116" s="263"/>
      <c r="BS116" s="263"/>
      <c r="BT116" s="263"/>
      <c r="BU116" s="263"/>
      <c r="BV116" s="263"/>
      <c r="BW116" s="263"/>
      <c r="BX116" s="263"/>
      <c r="BY116" s="263"/>
      <c r="BZ116" s="263"/>
      <c r="CA116" s="263"/>
      <c r="CB116" s="263"/>
      <c r="CC116" s="263"/>
      <c r="CD116" s="263"/>
      <c r="CE116" s="263"/>
      <c r="CF116" s="263"/>
      <c r="CG116" s="263"/>
      <c r="CH116" s="263"/>
      <c r="CI116" s="263"/>
      <c r="CJ116" s="263"/>
      <c r="CK116" s="263"/>
      <c r="CL116" s="263"/>
      <c r="CM116" s="263"/>
      <c r="CN116" s="263"/>
      <c r="CO116" s="263"/>
      <c r="CP116" s="263"/>
      <c r="CQ116" s="263"/>
      <c r="CR116" s="263"/>
      <c r="CS116" s="263"/>
      <c r="CT116" s="263"/>
      <c r="CU116" s="263"/>
      <c r="CV116" s="263"/>
      <c r="CW116" s="263"/>
      <c r="CX116" s="263"/>
      <c r="CY116" s="263"/>
      <c r="CZ116" s="263"/>
      <c r="DA116" s="263"/>
      <c r="DB116" s="263"/>
      <c r="DC116" s="263"/>
      <c r="DD116" s="263"/>
      <c r="DE116" s="263"/>
      <c r="DF116" s="263"/>
      <c r="DG116" s="263"/>
      <c r="DH116" s="263"/>
      <c r="DI116" s="263"/>
      <c r="DJ116" s="263"/>
      <c r="DK116" s="263"/>
      <c r="DL116" s="263"/>
      <c r="DM116" s="263"/>
      <c r="DN116" s="263"/>
      <c r="DO116" s="263"/>
      <c r="DP116" s="263"/>
      <c r="DQ116" s="263"/>
      <c r="DR116" s="263"/>
      <c r="DS116" s="263"/>
      <c r="DT116" s="263"/>
      <c r="DU116" s="263"/>
      <c r="DV116" s="263"/>
      <c r="DW116" s="263"/>
      <c r="DX116" s="263"/>
      <c r="DY116" s="263"/>
      <c r="DZ116" s="263"/>
      <c r="EA116" s="263"/>
      <c r="EB116" s="263"/>
      <c r="EC116" s="263"/>
      <c r="ED116" s="263"/>
      <c r="EE116" s="263"/>
      <c r="EF116" s="263"/>
      <c r="EG116" s="263"/>
      <c r="EH116" s="263"/>
      <c r="EI116" s="263"/>
      <c r="EJ116" s="263"/>
      <c r="EK116" s="263"/>
      <c r="EL116" s="263"/>
      <c r="EM116" s="263"/>
      <c r="EN116" s="263"/>
      <c r="EO116" s="263"/>
      <c r="EP116" s="263"/>
      <c r="EQ116" s="263"/>
      <c r="ER116" s="263"/>
      <c r="ES116" s="263"/>
      <c r="ET116" s="263"/>
      <c r="EU116" s="263"/>
      <c r="EV116" s="263"/>
      <c r="EW116" s="263"/>
      <c r="EX116" s="263"/>
      <c r="EY116" s="263"/>
      <c r="EZ116" s="263"/>
      <c r="FA116" s="263"/>
      <c r="FB116" s="263"/>
      <c r="FC116" s="263"/>
      <c r="FD116" s="263"/>
      <c r="FE116" s="263"/>
      <c r="FF116" s="263"/>
      <c r="FG116" s="263"/>
      <c r="FH116" s="263"/>
      <c r="FI116" s="263"/>
      <c r="FJ116" s="263"/>
      <c r="FK116" s="263"/>
      <c r="FL116" s="263"/>
      <c r="FM116" s="263"/>
      <c r="FN116" s="263"/>
      <c r="FO116" s="263"/>
      <c r="FP116" s="263"/>
      <c r="FQ116" s="263"/>
      <c r="FR116" s="263"/>
      <c r="FS116" s="263"/>
      <c r="FT116" s="263"/>
      <c r="FU116" s="263"/>
      <c r="FV116" s="263"/>
      <c r="FW116" s="263"/>
      <c r="FX116" s="263"/>
      <c r="FY116" s="263"/>
      <c r="FZ116" s="263"/>
      <c r="GA116" s="263"/>
      <c r="GB116" s="263"/>
      <c r="GC116" s="263"/>
      <c r="GD116" s="263"/>
      <c r="GE116" s="263"/>
      <c r="GF116" s="263"/>
      <c r="GG116" s="263"/>
      <c r="GH116" s="263"/>
      <c r="GI116" s="263"/>
      <c r="GJ116" s="263"/>
      <c r="GK116" s="263"/>
      <c r="GL116" s="263"/>
      <c r="GM116" s="263"/>
    </row>
    <row r="117" spans="1:195" ht="42.75" x14ac:dyDescent="0.2">
      <c r="B117" s="58" t="s">
        <v>393</v>
      </c>
      <c r="C117" s="532"/>
      <c r="D117" s="81"/>
      <c r="E117" s="91" t="s">
        <v>777</v>
      </c>
      <c r="F117" s="412">
        <v>0.25</v>
      </c>
      <c r="G117" s="308" t="s">
        <v>386</v>
      </c>
      <c r="H117" s="412">
        <v>1</v>
      </c>
      <c r="I117" s="413" t="s">
        <v>918</v>
      </c>
      <c r="J117" s="414">
        <v>0.8</v>
      </c>
      <c r="K117" s="394" t="s">
        <v>55</v>
      </c>
      <c r="L117" s="324"/>
      <c r="Q117" s="416">
        <v>0.22800000000000001</v>
      </c>
      <c r="S117" s="412" t="s">
        <v>921</v>
      </c>
      <c r="T117" s="417">
        <v>7.3999999999999996E-2</v>
      </c>
      <c r="U117" s="417">
        <v>8.3000000000000002E-6</v>
      </c>
      <c r="V117" s="417">
        <v>91</v>
      </c>
      <c r="W117" s="417">
        <v>1.1999999999999999E-6</v>
      </c>
      <c r="X117" s="387">
        <v>26000</v>
      </c>
      <c r="Y117" s="388" t="s">
        <v>392</v>
      </c>
      <c r="Z117" s="405" t="s">
        <v>1357</v>
      </c>
      <c r="AA117" s="406" t="s">
        <v>1357</v>
      </c>
      <c r="AB117" s="389">
        <v>5.0000000000000001E-3</v>
      </c>
      <c r="AC117" s="390" t="s">
        <v>532</v>
      </c>
      <c r="AD117" s="391" t="s">
        <v>1357</v>
      </c>
      <c r="AE117" s="326" t="s">
        <v>1357</v>
      </c>
      <c r="AF117" s="392">
        <v>5.0000000000000001E-3</v>
      </c>
      <c r="AG117" s="308" t="s">
        <v>533</v>
      </c>
      <c r="AH117" s="533">
        <v>0.18</v>
      </c>
      <c r="AI117" s="534" t="s">
        <v>392</v>
      </c>
      <c r="AJ117" s="392" t="s">
        <v>1357</v>
      </c>
      <c r="AK117" s="308" t="s">
        <v>390</v>
      </c>
      <c r="AL117" s="393" t="s">
        <v>1357</v>
      </c>
      <c r="AM117" s="394" t="s">
        <v>390</v>
      </c>
      <c r="AN117" s="263"/>
      <c r="AO117" s="263"/>
      <c r="AP117" s="263"/>
      <c r="AQ117" s="263"/>
      <c r="AR117" s="263"/>
      <c r="AS117" s="263"/>
      <c r="AT117" s="263"/>
      <c r="AU117" s="263"/>
      <c r="AV117" s="263"/>
      <c r="AW117" s="263"/>
      <c r="AX117" s="263"/>
      <c r="AY117" s="263"/>
      <c r="AZ117" s="263"/>
      <c r="BA117" s="263"/>
      <c r="BB117" s="263"/>
      <c r="BC117" s="263"/>
      <c r="BD117" s="263"/>
      <c r="BE117" s="263"/>
      <c r="BF117" s="263"/>
      <c r="BG117" s="263"/>
      <c r="BH117" s="263"/>
      <c r="BI117" s="263"/>
      <c r="BJ117" s="263"/>
      <c r="BK117" s="263"/>
      <c r="BL117" s="263"/>
      <c r="BM117" s="263"/>
      <c r="BN117" s="263"/>
      <c r="BO117" s="263"/>
      <c r="BP117" s="263"/>
      <c r="BQ117" s="263"/>
      <c r="BR117" s="263"/>
      <c r="BS117" s="263"/>
      <c r="BT117" s="263"/>
      <c r="BU117" s="263"/>
      <c r="BV117" s="263"/>
      <c r="BW117" s="263"/>
      <c r="BX117" s="263"/>
      <c r="BY117" s="263"/>
      <c r="BZ117" s="263"/>
      <c r="CA117" s="263"/>
      <c r="CB117" s="263"/>
      <c r="CC117" s="263"/>
      <c r="CD117" s="263"/>
      <c r="CE117" s="263"/>
      <c r="CF117" s="263"/>
      <c r="CG117" s="263"/>
      <c r="CH117" s="263"/>
      <c r="CI117" s="263"/>
      <c r="CJ117" s="263"/>
      <c r="CK117" s="263"/>
      <c r="CL117" s="263"/>
      <c r="CM117" s="263"/>
      <c r="CN117" s="263"/>
      <c r="CO117" s="263"/>
      <c r="CP117" s="263"/>
      <c r="CQ117" s="263"/>
      <c r="CR117" s="263"/>
      <c r="CS117" s="263"/>
      <c r="CT117" s="263"/>
      <c r="CU117" s="263"/>
      <c r="CV117" s="263"/>
      <c r="CW117" s="263"/>
      <c r="CX117" s="263"/>
      <c r="CY117" s="263"/>
      <c r="CZ117" s="263"/>
      <c r="DA117" s="263"/>
      <c r="DB117" s="263"/>
      <c r="DC117" s="263"/>
      <c r="DD117" s="263"/>
      <c r="DE117" s="263"/>
      <c r="DF117" s="263"/>
      <c r="DG117" s="263"/>
      <c r="DH117" s="263"/>
      <c r="DI117" s="263"/>
      <c r="DJ117" s="263"/>
      <c r="DK117" s="263"/>
      <c r="DL117" s="263"/>
      <c r="DM117" s="263"/>
      <c r="DN117" s="263"/>
      <c r="DO117" s="263"/>
      <c r="DP117" s="263"/>
      <c r="DQ117" s="263"/>
      <c r="DR117" s="263"/>
      <c r="DS117" s="263"/>
      <c r="DT117" s="263"/>
      <c r="DU117" s="263"/>
      <c r="DV117" s="263"/>
      <c r="DW117" s="263"/>
      <c r="DX117" s="263"/>
      <c r="DY117" s="263"/>
      <c r="DZ117" s="263"/>
      <c r="EA117" s="263"/>
      <c r="EB117" s="263"/>
      <c r="EC117" s="263"/>
      <c r="ED117" s="263"/>
      <c r="EE117" s="263"/>
      <c r="EF117" s="263"/>
      <c r="EG117" s="263"/>
      <c r="EH117" s="263"/>
      <c r="EI117" s="263"/>
      <c r="EJ117" s="263"/>
      <c r="EK117" s="263"/>
      <c r="EL117" s="263"/>
      <c r="EM117" s="263"/>
      <c r="EN117" s="263"/>
      <c r="EO117" s="263"/>
      <c r="EP117" s="263"/>
      <c r="EQ117" s="263"/>
      <c r="ER117" s="263"/>
      <c r="ES117" s="263"/>
      <c r="ET117" s="263"/>
      <c r="EU117" s="263"/>
      <c r="EV117" s="263"/>
      <c r="EW117" s="263"/>
      <c r="EX117" s="263"/>
      <c r="EY117" s="263"/>
      <c r="EZ117" s="263"/>
      <c r="FA117" s="263"/>
      <c r="FB117" s="263"/>
      <c r="FC117" s="263"/>
      <c r="FD117" s="263"/>
      <c r="FE117" s="263"/>
      <c r="FF117" s="263"/>
      <c r="FG117" s="263"/>
      <c r="FH117" s="263"/>
      <c r="FI117" s="263"/>
      <c r="FJ117" s="263"/>
      <c r="FK117" s="263"/>
      <c r="FL117" s="263"/>
      <c r="FM117" s="263"/>
      <c r="FN117" s="263"/>
      <c r="FO117" s="263"/>
      <c r="FP117" s="263"/>
      <c r="FQ117" s="263"/>
      <c r="FR117" s="263"/>
      <c r="FS117" s="263"/>
      <c r="FT117" s="263"/>
      <c r="FU117" s="263"/>
      <c r="FV117" s="263"/>
      <c r="FW117" s="263"/>
      <c r="FX117" s="263"/>
      <c r="FY117" s="263"/>
      <c r="FZ117" s="263"/>
      <c r="GA117" s="263"/>
      <c r="GB117" s="263"/>
      <c r="GC117" s="263"/>
      <c r="GD117" s="263"/>
      <c r="GE117" s="263"/>
      <c r="GF117" s="263"/>
      <c r="GG117" s="263"/>
      <c r="GH117" s="263"/>
      <c r="GI117" s="263"/>
      <c r="GJ117" s="263"/>
      <c r="GK117" s="263"/>
      <c r="GL117" s="263"/>
      <c r="GM117" s="263"/>
    </row>
    <row r="118" spans="1:195" s="103" customFormat="1" ht="32.25" x14ac:dyDescent="0.2">
      <c r="B118" s="287" t="s">
        <v>1210</v>
      </c>
      <c r="C118" s="90"/>
      <c r="D118" s="91"/>
      <c r="E118" s="91" t="s">
        <v>778</v>
      </c>
      <c r="F118" s="395">
        <v>0.1</v>
      </c>
      <c r="G118" s="316" t="s">
        <v>141</v>
      </c>
      <c r="H118" s="395">
        <v>1</v>
      </c>
      <c r="I118" s="396" t="s">
        <v>918</v>
      </c>
      <c r="J118" s="397">
        <v>0.9</v>
      </c>
      <c r="K118" s="398" t="s">
        <v>918</v>
      </c>
      <c r="L118" s="399"/>
      <c r="M118" s="400"/>
      <c r="N118" s="400"/>
      <c r="O118" s="400"/>
      <c r="P118" s="316"/>
      <c r="Q118" s="401"/>
      <c r="R118" s="316"/>
      <c r="S118" s="395" t="s">
        <v>921</v>
      </c>
      <c r="T118" s="402">
        <v>3.1199999999999999E-2</v>
      </c>
      <c r="U118" s="402">
        <v>6.3500000000000002E-6</v>
      </c>
      <c r="V118" s="402">
        <v>1300</v>
      </c>
      <c r="W118" s="402">
        <v>5.0000000000000004E-6</v>
      </c>
      <c r="X118" s="403">
        <v>35.1</v>
      </c>
      <c r="Y118" s="404" t="s">
        <v>1330</v>
      </c>
      <c r="Z118" s="405" t="s">
        <v>1357</v>
      </c>
      <c r="AA118" s="406" t="s">
        <v>1357</v>
      </c>
      <c r="AB118" s="407"/>
      <c r="AC118" s="444"/>
      <c r="AD118" s="409" t="s">
        <v>1357</v>
      </c>
      <c r="AE118" s="406" t="s">
        <v>1357</v>
      </c>
      <c r="AF118" s="410" t="s">
        <v>1357</v>
      </c>
      <c r="AG118" s="316" t="s">
        <v>1357</v>
      </c>
      <c r="AH118" s="411" t="s">
        <v>1357</v>
      </c>
      <c r="AI118" s="316" t="s">
        <v>1357</v>
      </c>
      <c r="AJ118" s="410">
        <v>4.8999999999999998E-3</v>
      </c>
      <c r="AK118" s="316" t="s">
        <v>534</v>
      </c>
      <c r="AL118" s="411">
        <v>1.3999999999999999E-6</v>
      </c>
      <c r="AM118" s="398" t="s">
        <v>33</v>
      </c>
      <c r="AN118" s="263"/>
      <c r="AO118" s="263"/>
      <c r="AP118" s="263"/>
      <c r="AQ118" s="263"/>
      <c r="AR118" s="263"/>
      <c r="AS118" s="263"/>
      <c r="AT118" s="263"/>
      <c r="AU118" s="263"/>
      <c r="AV118" s="263"/>
      <c r="AW118" s="263"/>
      <c r="AX118" s="263"/>
      <c r="AY118" s="263"/>
      <c r="AZ118" s="263"/>
      <c r="BA118" s="263"/>
      <c r="BB118" s="263"/>
      <c r="BC118" s="263"/>
      <c r="BD118" s="263"/>
      <c r="BE118" s="263"/>
      <c r="BF118" s="263"/>
      <c r="BG118" s="263"/>
      <c r="BH118" s="263"/>
      <c r="BI118" s="263"/>
      <c r="BJ118" s="263"/>
      <c r="BK118" s="263"/>
      <c r="BL118" s="263"/>
      <c r="BM118" s="263"/>
      <c r="BN118" s="263"/>
      <c r="BO118" s="263"/>
      <c r="BP118" s="263"/>
      <c r="BQ118" s="263"/>
      <c r="BR118" s="263"/>
      <c r="BS118" s="263"/>
      <c r="BT118" s="263"/>
      <c r="BU118" s="263"/>
      <c r="BV118" s="263"/>
      <c r="BW118" s="263"/>
      <c r="BX118" s="263"/>
      <c r="BY118" s="263"/>
      <c r="BZ118" s="263"/>
      <c r="CA118" s="263"/>
      <c r="CB118" s="263"/>
      <c r="CC118" s="263"/>
      <c r="CD118" s="263"/>
      <c r="CE118" s="263"/>
      <c r="CF118" s="263"/>
      <c r="CG118" s="263"/>
      <c r="CH118" s="263"/>
      <c r="CI118" s="263"/>
      <c r="CJ118" s="263"/>
      <c r="CK118" s="263"/>
      <c r="CL118" s="263"/>
      <c r="CM118" s="263"/>
      <c r="CN118" s="263"/>
      <c r="CO118" s="263"/>
      <c r="CP118" s="263"/>
      <c r="CQ118" s="263"/>
      <c r="CR118" s="263"/>
      <c r="CS118" s="263"/>
      <c r="CT118" s="263"/>
      <c r="CU118" s="263"/>
      <c r="CV118" s="263"/>
      <c r="CW118" s="263"/>
      <c r="CX118" s="263"/>
      <c r="CY118" s="263"/>
      <c r="CZ118" s="263"/>
      <c r="DA118" s="263"/>
      <c r="DB118" s="263"/>
      <c r="DC118" s="263"/>
      <c r="DD118" s="263"/>
      <c r="DE118" s="263"/>
      <c r="DF118" s="263"/>
      <c r="DG118" s="263"/>
      <c r="DH118" s="263"/>
      <c r="DI118" s="263"/>
      <c r="DJ118" s="263"/>
      <c r="DK118" s="263"/>
      <c r="DL118" s="263"/>
      <c r="DM118" s="263"/>
      <c r="DN118" s="263"/>
      <c r="DO118" s="263"/>
      <c r="DP118" s="263"/>
      <c r="DQ118" s="263"/>
      <c r="DR118" s="263"/>
      <c r="DS118" s="263"/>
      <c r="DT118" s="263"/>
      <c r="DU118" s="263"/>
      <c r="DV118" s="263"/>
      <c r="DW118" s="263"/>
      <c r="DX118" s="263"/>
      <c r="DY118" s="263"/>
      <c r="DZ118" s="263"/>
      <c r="EA118" s="263"/>
      <c r="EB118" s="263"/>
      <c r="EC118" s="263"/>
      <c r="ED118" s="263"/>
      <c r="EE118" s="263"/>
      <c r="EF118" s="263"/>
      <c r="EG118" s="263"/>
      <c r="EH118" s="263"/>
      <c r="EI118" s="263"/>
      <c r="EJ118" s="263"/>
      <c r="EK118" s="263"/>
      <c r="EL118" s="263"/>
      <c r="EM118" s="263"/>
      <c r="EN118" s="263"/>
      <c r="EO118" s="263"/>
      <c r="EP118" s="263"/>
      <c r="EQ118" s="263"/>
      <c r="ER118" s="263"/>
      <c r="ES118" s="263"/>
      <c r="ET118" s="263"/>
      <c r="EU118" s="263"/>
      <c r="EV118" s="263"/>
      <c r="EW118" s="263"/>
      <c r="EX118" s="263"/>
      <c r="EY118" s="263"/>
      <c r="EZ118" s="263"/>
      <c r="FA118" s="263"/>
      <c r="FB118" s="263"/>
      <c r="FC118" s="263"/>
      <c r="FD118" s="263"/>
      <c r="FE118" s="263"/>
      <c r="FF118" s="263"/>
      <c r="FG118" s="263"/>
      <c r="FH118" s="263"/>
      <c r="FI118" s="263"/>
      <c r="FJ118" s="263"/>
      <c r="FK118" s="263"/>
      <c r="FL118" s="263"/>
      <c r="FM118" s="263"/>
      <c r="FN118" s="263"/>
      <c r="FO118" s="263"/>
      <c r="FP118" s="263"/>
      <c r="FQ118" s="263"/>
      <c r="FR118" s="263"/>
      <c r="FS118" s="263"/>
      <c r="FT118" s="263"/>
      <c r="FU118" s="263"/>
      <c r="FV118" s="263"/>
      <c r="FW118" s="263"/>
      <c r="FX118" s="263"/>
      <c r="FY118" s="263"/>
      <c r="FZ118" s="263"/>
      <c r="GA118" s="263"/>
      <c r="GB118" s="263"/>
      <c r="GC118" s="263"/>
      <c r="GD118" s="263"/>
      <c r="GE118" s="263"/>
      <c r="GF118" s="263"/>
      <c r="GG118" s="263"/>
      <c r="GH118" s="263"/>
      <c r="GI118" s="263"/>
      <c r="GJ118" s="263"/>
      <c r="GK118" s="263"/>
      <c r="GL118" s="263"/>
      <c r="GM118" s="263"/>
    </row>
    <row r="119" spans="1:195" s="103" customFormat="1" ht="32.25" x14ac:dyDescent="0.2">
      <c r="B119" s="287" t="s">
        <v>535</v>
      </c>
      <c r="C119" s="90"/>
      <c r="D119" s="91"/>
      <c r="E119" s="91" t="s">
        <v>779</v>
      </c>
      <c r="F119" s="395">
        <v>0.1</v>
      </c>
      <c r="G119" s="316" t="s">
        <v>141</v>
      </c>
      <c r="H119" s="395">
        <v>1</v>
      </c>
      <c r="I119" s="396" t="s">
        <v>918</v>
      </c>
      <c r="J119" s="397">
        <v>0.9</v>
      </c>
      <c r="K119" s="398" t="s">
        <v>918</v>
      </c>
      <c r="L119" s="399"/>
      <c r="M119" s="400"/>
      <c r="N119" s="400"/>
      <c r="O119" s="400"/>
      <c r="P119" s="316"/>
      <c r="Q119" s="401">
        <v>0.22800000000000001</v>
      </c>
      <c r="R119" s="316"/>
      <c r="S119" s="395" t="s">
        <v>921</v>
      </c>
      <c r="T119" s="402">
        <v>5.45E-2</v>
      </c>
      <c r="U119" s="402">
        <v>8.1699999999999997E-6</v>
      </c>
      <c r="V119" s="402">
        <v>24</v>
      </c>
      <c r="W119" s="402">
        <v>2.2500000000000001E-6</v>
      </c>
      <c r="X119" s="403">
        <v>9890</v>
      </c>
      <c r="Y119" s="404" t="s">
        <v>1330</v>
      </c>
      <c r="Z119" s="405" t="s">
        <v>1357</v>
      </c>
      <c r="AA119" s="406" t="s">
        <v>1357</v>
      </c>
      <c r="AB119" s="407"/>
      <c r="AC119" s="444"/>
      <c r="AD119" s="409" t="s">
        <v>1357</v>
      </c>
      <c r="AE119" s="406" t="s">
        <v>1357</v>
      </c>
      <c r="AF119" s="410" t="s">
        <v>1357</v>
      </c>
      <c r="AG119" s="316" t="s">
        <v>1357</v>
      </c>
      <c r="AH119" s="411" t="s">
        <v>1357</v>
      </c>
      <c r="AI119" s="316" t="s">
        <v>1357</v>
      </c>
      <c r="AJ119" s="410">
        <v>7</v>
      </c>
      <c r="AK119" s="316" t="s">
        <v>536</v>
      </c>
      <c r="AL119" s="411">
        <v>2E-3</v>
      </c>
      <c r="AM119" s="398" t="s">
        <v>33</v>
      </c>
      <c r="AN119" s="263"/>
      <c r="AO119" s="263"/>
      <c r="AP119" s="263"/>
      <c r="AQ119" s="263"/>
      <c r="AR119" s="263"/>
      <c r="AS119" s="263"/>
      <c r="AT119" s="263"/>
      <c r="AU119" s="263"/>
      <c r="AV119" s="263"/>
      <c r="AW119" s="263"/>
      <c r="AX119" s="263"/>
      <c r="AY119" s="263"/>
      <c r="AZ119" s="263"/>
      <c r="BA119" s="263"/>
      <c r="BB119" s="263"/>
      <c r="BC119" s="263"/>
      <c r="BD119" s="263"/>
      <c r="BE119" s="263"/>
      <c r="BF119" s="263"/>
      <c r="BG119" s="263"/>
      <c r="BH119" s="263"/>
      <c r="BI119" s="263"/>
      <c r="BJ119" s="263"/>
      <c r="BK119" s="263"/>
      <c r="BL119" s="263"/>
      <c r="BM119" s="263"/>
      <c r="BN119" s="263"/>
      <c r="BO119" s="263"/>
      <c r="BP119" s="263"/>
      <c r="BQ119" s="263"/>
      <c r="BR119" s="263"/>
      <c r="BS119" s="263"/>
      <c r="BT119" s="263"/>
      <c r="BU119" s="263"/>
      <c r="BV119" s="263"/>
      <c r="BW119" s="263"/>
      <c r="BX119" s="263"/>
      <c r="BY119" s="263"/>
      <c r="BZ119" s="263"/>
      <c r="CA119" s="263"/>
      <c r="CB119" s="263"/>
      <c r="CC119" s="263"/>
      <c r="CD119" s="263"/>
      <c r="CE119" s="263"/>
      <c r="CF119" s="263"/>
      <c r="CG119" s="263"/>
      <c r="CH119" s="263"/>
      <c r="CI119" s="263"/>
      <c r="CJ119" s="263"/>
      <c r="CK119" s="263"/>
      <c r="CL119" s="263"/>
      <c r="CM119" s="263"/>
      <c r="CN119" s="263"/>
      <c r="CO119" s="263"/>
      <c r="CP119" s="263"/>
      <c r="CQ119" s="263"/>
      <c r="CR119" s="263"/>
      <c r="CS119" s="263"/>
      <c r="CT119" s="263"/>
      <c r="CU119" s="263"/>
      <c r="CV119" s="263"/>
      <c r="CW119" s="263"/>
      <c r="CX119" s="263"/>
      <c r="CY119" s="263"/>
      <c r="CZ119" s="263"/>
      <c r="DA119" s="263"/>
      <c r="DB119" s="263"/>
      <c r="DC119" s="263"/>
      <c r="DD119" s="263"/>
      <c r="DE119" s="263"/>
      <c r="DF119" s="263"/>
      <c r="DG119" s="263"/>
      <c r="DH119" s="263"/>
      <c r="DI119" s="263"/>
      <c r="DJ119" s="263"/>
      <c r="DK119" s="263"/>
      <c r="DL119" s="263"/>
      <c r="DM119" s="263"/>
      <c r="DN119" s="263"/>
      <c r="DO119" s="263"/>
      <c r="DP119" s="263"/>
      <c r="DQ119" s="263"/>
      <c r="DR119" s="263"/>
      <c r="DS119" s="263"/>
      <c r="DT119" s="263"/>
      <c r="DU119" s="263"/>
      <c r="DV119" s="263"/>
      <c r="DW119" s="263"/>
      <c r="DX119" s="263"/>
      <c r="DY119" s="263"/>
      <c r="DZ119" s="263"/>
      <c r="EA119" s="263"/>
      <c r="EB119" s="263"/>
      <c r="EC119" s="263"/>
      <c r="ED119" s="263"/>
      <c r="EE119" s="263"/>
      <c r="EF119" s="263"/>
      <c r="EG119" s="263"/>
      <c r="EH119" s="263"/>
      <c r="EI119" s="263"/>
      <c r="EJ119" s="263"/>
      <c r="EK119" s="263"/>
      <c r="EL119" s="263"/>
      <c r="EM119" s="263"/>
      <c r="EN119" s="263"/>
      <c r="EO119" s="263"/>
      <c r="EP119" s="263"/>
      <c r="EQ119" s="263"/>
      <c r="ER119" s="263"/>
      <c r="ES119" s="263"/>
      <c r="ET119" s="263"/>
      <c r="EU119" s="263"/>
      <c r="EV119" s="263"/>
      <c r="EW119" s="263"/>
      <c r="EX119" s="263"/>
      <c r="EY119" s="263"/>
      <c r="EZ119" s="263"/>
      <c r="FA119" s="263"/>
      <c r="FB119" s="263"/>
      <c r="FC119" s="263"/>
      <c r="FD119" s="263"/>
      <c r="FE119" s="263"/>
      <c r="FF119" s="263"/>
      <c r="FG119" s="263"/>
      <c r="FH119" s="263"/>
      <c r="FI119" s="263"/>
      <c r="FJ119" s="263"/>
      <c r="FK119" s="263"/>
      <c r="FL119" s="263"/>
      <c r="FM119" s="263"/>
      <c r="FN119" s="263"/>
      <c r="FO119" s="263"/>
      <c r="FP119" s="263"/>
      <c r="FQ119" s="263"/>
      <c r="FR119" s="263"/>
      <c r="FS119" s="263"/>
      <c r="FT119" s="263"/>
      <c r="FU119" s="263"/>
      <c r="FV119" s="263"/>
      <c r="FW119" s="263"/>
      <c r="FX119" s="263"/>
      <c r="FY119" s="263"/>
      <c r="FZ119" s="263"/>
      <c r="GA119" s="263"/>
      <c r="GB119" s="263"/>
      <c r="GC119" s="263"/>
      <c r="GD119" s="263"/>
      <c r="GE119" s="263"/>
      <c r="GF119" s="263"/>
      <c r="GG119" s="263"/>
      <c r="GH119" s="263"/>
      <c r="GI119" s="263"/>
      <c r="GJ119" s="263"/>
      <c r="GK119" s="263"/>
      <c r="GL119" s="263"/>
      <c r="GM119" s="263"/>
    </row>
    <row r="120" spans="1:195" s="103" customFormat="1" ht="21.75" x14ac:dyDescent="0.2">
      <c r="B120" s="287" t="s">
        <v>1212</v>
      </c>
      <c r="C120" s="90"/>
      <c r="D120" s="91"/>
      <c r="E120" s="91" t="s">
        <v>780</v>
      </c>
      <c r="F120" s="395">
        <v>0.25</v>
      </c>
      <c r="G120" s="316" t="s">
        <v>537</v>
      </c>
      <c r="H120" s="395">
        <v>1</v>
      </c>
      <c r="I120" s="396" t="s">
        <v>918</v>
      </c>
      <c r="J120" s="397">
        <v>1</v>
      </c>
      <c r="K120" s="398" t="s">
        <v>1026</v>
      </c>
      <c r="L120" s="399">
        <v>0.39</v>
      </c>
      <c r="M120" s="400">
        <v>13.82</v>
      </c>
      <c r="N120" s="400">
        <v>3.33</v>
      </c>
      <c r="O120" s="400">
        <v>2.5</v>
      </c>
      <c r="P120" s="308" t="s">
        <v>1051</v>
      </c>
      <c r="Q120" s="401">
        <v>0.105</v>
      </c>
      <c r="R120" s="316"/>
      <c r="S120" s="395" t="s">
        <v>921</v>
      </c>
      <c r="T120" s="402">
        <v>5.6000000000000001E-2</v>
      </c>
      <c r="U120" s="402">
        <v>6.1E-6</v>
      </c>
      <c r="V120" s="402">
        <v>592</v>
      </c>
      <c r="W120" s="402">
        <v>2.44E-8</v>
      </c>
      <c r="X120" s="403">
        <v>1950</v>
      </c>
      <c r="Y120" s="404" t="s">
        <v>375</v>
      </c>
      <c r="Z120" s="405" t="s">
        <v>1357</v>
      </c>
      <c r="AA120" s="406" t="s">
        <v>1357</v>
      </c>
      <c r="AB120" s="407">
        <v>1E-3</v>
      </c>
      <c r="AC120" s="444" t="s">
        <v>538</v>
      </c>
      <c r="AD120" s="409" t="s">
        <v>1357</v>
      </c>
      <c r="AE120" s="406" t="s">
        <v>1357</v>
      </c>
      <c r="AF120" s="410">
        <v>0.03</v>
      </c>
      <c r="AG120" s="316" t="s">
        <v>539</v>
      </c>
      <c r="AH120" s="411" t="s">
        <v>1357</v>
      </c>
      <c r="AI120" s="316" t="s">
        <v>1357</v>
      </c>
      <c r="AJ120" s="410">
        <v>0.12</v>
      </c>
      <c r="AK120" s="316" t="s">
        <v>540</v>
      </c>
      <c r="AL120" s="611">
        <v>4.6E-6</v>
      </c>
      <c r="AM120" s="610" t="s">
        <v>1148</v>
      </c>
      <c r="AN120" s="263"/>
      <c r="AO120" s="263"/>
      <c r="AP120" s="263"/>
      <c r="AQ120" s="263"/>
      <c r="AR120" s="263"/>
      <c r="AS120" s="263"/>
      <c r="AT120" s="263"/>
      <c r="AU120" s="263"/>
      <c r="AV120" s="263"/>
      <c r="AW120" s="263"/>
      <c r="AX120" s="263"/>
      <c r="AY120" s="263"/>
      <c r="AZ120" s="263"/>
      <c r="BA120" s="263"/>
      <c r="BB120" s="263"/>
      <c r="BC120" s="263"/>
      <c r="BD120" s="263"/>
      <c r="BE120" s="263"/>
      <c r="BF120" s="263"/>
      <c r="BG120" s="263"/>
      <c r="BH120" s="263"/>
      <c r="BI120" s="263"/>
      <c r="BJ120" s="263"/>
      <c r="BK120" s="263"/>
      <c r="BL120" s="263"/>
      <c r="BM120" s="263"/>
      <c r="BN120" s="263"/>
      <c r="BO120" s="263"/>
      <c r="BP120" s="263"/>
      <c r="BQ120" s="263"/>
      <c r="BR120" s="263"/>
      <c r="BS120" s="263"/>
      <c r="BT120" s="263"/>
      <c r="BU120" s="263"/>
      <c r="BV120" s="263"/>
      <c r="BW120" s="263"/>
      <c r="BX120" s="263"/>
      <c r="BY120" s="263"/>
      <c r="BZ120" s="263"/>
      <c r="CA120" s="263"/>
      <c r="CB120" s="263"/>
      <c r="CC120" s="263"/>
      <c r="CD120" s="263"/>
      <c r="CE120" s="263"/>
      <c r="CF120" s="263"/>
      <c r="CG120" s="263"/>
      <c r="CH120" s="263"/>
      <c r="CI120" s="263"/>
      <c r="CJ120" s="263"/>
      <c r="CK120" s="263"/>
      <c r="CL120" s="263"/>
      <c r="CM120" s="263"/>
      <c r="CN120" s="263"/>
      <c r="CO120" s="263"/>
      <c r="CP120" s="263"/>
      <c r="CQ120" s="263"/>
      <c r="CR120" s="263"/>
      <c r="CS120" s="263"/>
      <c r="CT120" s="263"/>
      <c r="CU120" s="263"/>
      <c r="CV120" s="263"/>
      <c r="CW120" s="263"/>
      <c r="CX120" s="263"/>
      <c r="CY120" s="263"/>
      <c r="CZ120" s="263"/>
      <c r="DA120" s="263"/>
      <c r="DB120" s="263"/>
      <c r="DC120" s="263"/>
      <c r="DD120" s="263"/>
      <c r="DE120" s="263"/>
      <c r="DF120" s="263"/>
      <c r="DG120" s="263"/>
      <c r="DH120" s="263"/>
      <c r="DI120" s="263"/>
      <c r="DJ120" s="263"/>
      <c r="DK120" s="263"/>
      <c r="DL120" s="263"/>
      <c r="DM120" s="263"/>
      <c r="DN120" s="263"/>
      <c r="DO120" s="263"/>
      <c r="DP120" s="263"/>
      <c r="DQ120" s="263"/>
      <c r="DR120" s="263"/>
      <c r="DS120" s="263"/>
      <c r="DT120" s="263"/>
      <c r="DU120" s="263"/>
      <c r="DV120" s="263"/>
      <c r="DW120" s="263"/>
      <c r="DX120" s="263"/>
      <c r="DY120" s="263"/>
      <c r="DZ120" s="263"/>
      <c r="EA120" s="263"/>
      <c r="EB120" s="263"/>
      <c r="EC120" s="263"/>
      <c r="ED120" s="263"/>
      <c r="EE120" s="263"/>
      <c r="EF120" s="263"/>
      <c r="EG120" s="263"/>
      <c r="EH120" s="263"/>
      <c r="EI120" s="263"/>
      <c r="EJ120" s="263"/>
      <c r="EK120" s="263"/>
      <c r="EL120" s="263"/>
      <c r="EM120" s="263"/>
      <c r="EN120" s="263"/>
      <c r="EO120" s="263"/>
      <c r="EP120" s="263"/>
      <c r="EQ120" s="263"/>
      <c r="ER120" s="263"/>
      <c r="ES120" s="263"/>
      <c r="ET120" s="263"/>
      <c r="EU120" s="263"/>
      <c r="EV120" s="263"/>
      <c r="EW120" s="263"/>
      <c r="EX120" s="263"/>
      <c r="EY120" s="263"/>
      <c r="EZ120" s="263"/>
      <c r="FA120" s="263"/>
      <c r="FB120" s="263"/>
      <c r="FC120" s="263"/>
      <c r="FD120" s="263"/>
      <c r="FE120" s="263"/>
      <c r="FF120" s="263"/>
      <c r="FG120" s="263"/>
      <c r="FH120" s="263"/>
      <c r="FI120" s="263"/>
      <c r="FJ120" s="263"/>
      <c r="FK120" s="263"/>
      <c r="FL120" s="263"/>
      <c r="FM120" s="263"/>
      <c r="FN120" s="263"/>
      <c r="FO120" s="263"/>
      <c r="FP120" s="263"/>
      <c r="FQ120" s="263"/>
      <c r="FR120" s="263"/>
      <c r="FS120" s="263"/>
      <c r="FT120" s="263"/>
      <c r="FU120" s="263"/>
      <c r="FV120" s="263"/>
      <c r="FW120" s="263"/>
      <c r="FX120" s="263"/>
      <c r="FY120" s="263"/>
      <c r="FZ120" s="263"/>
      <c r="GA120" s="263"/>
      <c r="GB120" s="263"/>
      <c r="GC120" s="263"/>
      <c r="GD120" s="263"/>
      <c r="GE120" s="263"/>
      <c r="GF120" s="263"/>
      <c r="GG120" s="263"/>
      <c r="GH120" s="263"/>
      <c r="GI120" s="263"/>
      <c r="GJ120" s="263"/>
      <c r="GK120" s="263"/>
      <c r="GL120" s="263"/>
      <c r="GM120" s="263"/>
    </row>
    <row r="121" spans="1:195" s="103" customFormat="1" ht="21.75" x14ac:dyDescent="0.2">
      <c r="B121" s="287" t="s">
        <v>15</v>
      </c>
      <c r="C121" s="90"/>
      <c r="D121" s="91"/>
      <c r="E121" s="91" t="s">
        <v>16</v>
      </c>
      <c r="F121" s="412">
        <v>0.1</v>
      </c>
      <c r="G121" s="308" t="s">
        <v>19</v>
      </c>
      <c r="H121" s="395">
        <v>1</v>
      </c>
      <c r="I121" s="396" t="s">
        <v>918</v>
      </c>
      <c r="J121" s="102">
        <v>0.9</v>
      </c>
      <c r="K121" s="396" t="s">
        <v>918</v>
      </c>
      <c r="L121" s="399"/>
      <c r="M121" s="400"/>
      <c r="N121" s="400"/>
      <c r="O121" s="400"/>
      <c r="P121" s="308"/>
      <c r="Q121" s="401"/>
      <c r="R121" s="316"/>
      <c r="S121" s="395" t="s">
        <v>921</v>
      </c>
      <c r="T121" s="402"/>
      <c r="U121" s="402"/>
      <c r="V121" s="402"/>
      <c r="W121" s="402"/>
      <c r="X121" s="403"/>
      <c r="Y121" s="404"/>
      <c r="Z121" s="392" t="s">
        <v>1357</v>
      </c>
      <c r="AA121" s="535" t="s">
        <v>1357</v>
      </c>
      <c r="AB121" s="407"/>
      <c r="AC121" s="444"/>
      <c r="AD121" s="409"/>
      <c r="AE121" s="406"/>
      <c r="AF121" s="392">
        <v>1.3999999999999999E-4</v>
      </c>
      <c r="AG121" s="316" t="s">
        <v>20</v>
      </c>
      <c r="AH121" s="393">
        <v>2.0000000000000002E-5</v>
      </c>
      <c r="AI121" s="308" t="s">
        <v>21</v>
      </c>
      <c r="AJ121" s="410" t="s">
        <v>1357</v>
      </c>
      <c r="AK121" s="316"/>
      <c r="AL121" s="411"/>
      <c r="AM121" s="398"/>
      <c r="AN121" s="263"/>
      <c r="AO121" s="263"/>
      <c r="AP121" s="263"/>
      <c r="AQ121" s="263"/>
      <c r="AR121" s="263"/>
      <c r="AS121" s="263"/>
      <c r="AT121" s="263"/>
      <c r="AU121" s="263"/>
      <c r="AV121" s="263"/>
      <c r="AW121" s="263"/>
      <c r="AX121" s="263"/>
      <c r="AY121" s="263"/>
      <c r="AZ121" s="263"/>
      <c r="BA121" s="263"/>
      <c r="BB121" s="263"/>
      <c r="BC121" s="263"/>
      <c r="BD121" s="263"/>
      <c r="BE121" s="263"/>
      <c r="BF121" s="263"/>
      <c r="BG121" s="263"/>
      <c r="BH121" s="263"/>
      <c r="BI121" s="263"/>
      <c r="BJ121" s="263"/>
      <c r="BK121" s="263"/>
      <c r="BL121" s="263"/>
      <c r="BM121" s="263"/>
      <c r="BN121" s="263"/>
      <c r="BO121" s="263"/>
      <c r="BP121" s="263"/>
      <c r="BQ121" s="263"/>
      <c r="BR121" s="263"/>
      <c r="BS121" s="263"/>
      <c r="BT121" s="263"/>
      <c r="BU121" s="263"/>
      <c r="BV121" s="263"/>
      <c r="BW121" s="263"/>
      <c r="BX121" s="263"/>
      <c r="BY121" s="263"/>
      <c r="BZ121" s="263"/>
      <c r="CA121" s="263"/>
      <c r="CB121" s="263"/>
      <c r="CC121" s="263"/>
      <c r="CD121" s="263"/>
      <c r="CE121" s="263"/>
      <c r="CF121" s="263"/>
      <c r="CG121" s="263"/>
      <c r="CH121" s="263"/>
      <c r="CI121" s="263"/>
      <c r="CJ121" s="263"/>
      <c r="CK121" s="263"/>
      <c r="CL121" s="263"/>
      <c r="CM121" s="263"/>
      <c r="CN121" s="263"/>
      <c r="CO121" s="263"/>
      <c r="CP121" s="263"/>
      <c r="CQ121" s="263"/>
      <c r="CR121" s="263"/>
      <c r="CS121" s="263"/>
      <c r="CT121" s="263"/>
      <c r="CU121" s="263"/>
      <c r="CV121" s="263"/>
      <c r="CW121" s="263"/>
      <c r="CX121" s="263"/>
      <c r="CY121" s="263"/>
      <c r="CZ121" s="263"/>
      <c r="DA121" s="263"/>
      <c r="DB121" s="263"/>
      <c r="DC121" s="263"/>
      <c r="DD121" s="263"/>
      <c r="DE121" s="263"/>
      <c r="DF121" s="263"/>
      <c r="DG121" s="263"/>
      <c r="DH121" s="263"/>
      <c r="DI121" s="263"/>
      <c r="DJ121" s="263"/>
      <c r="DK121" s="263"/>
      <c r="DL121" s="263"/>
      <c r="DM121" s="263"/>
      <c r="DN121" s="263"/>
      <c r="DO121" s="263"/>
      <c r="DP121" s="263"/>
      <c r="DQ121" s="263"/>
      <c r="DR121" s="263"/>
      <c r="DS121" s="263"/>
      <c r="DT121" s="263"/>
      <c r="DU121" s="263"/>
      <c r="DV121" s="263"/>
      <c r="DW121" s="263"/>
      <c r="DX121" s="263"/>
      <c r="DY121" s="263"/>
      <c r="DZ121" s="263"/>
      <c r="EA121" s="263"/>
      <c r="EB121" s="263"/>
      <c r="EC121" s="263"/>
      <c r="ED121" s="263"/>
      <c r="EE121" s="263"/>
      <c r="EF121" s="263"/>
      <c r="EG121" s="263"/>
      <c r="EH121" s="263"/>
      <c r="EI121" s="263"/>
      <c r="EJ121" s="263"/>
      <c r="EK121" s="263"/>
      <c r="EL121" s="263"/>
      <c r="EM121" s="263"/>
      <c r="EN121" s="263"/>
      <c r="EO121" s="263"/>
      <c r="EP121" s="263"/>
      <c r="EQ121" s="263"/>
      <c r="ER121" s="263"/>
      <c r="ES121" s="263"/>
      <c r="ET121" s="263"/>
      <c r="EU121" s="263"/>
      <c r="EV121" s="263"/>
      <c r="EW121" s="263"/>
      <c r="EX121" s="263"/>
      <c r="EY121" s="263"/>
      <c r="EZ121" s="263"/>
      <c r="FA121" s="263"/>
      <c r="FB121" s="263"/>
      <c r="FC121" s="263"/>
      <c r="FD121" s="263"/>
      <c r="FE121" s="263"/>
      <c r="FF121" s="263"/>
      <c r="FG121" s="263"/>
      <c r="FH121" s="263"/>
      <c r="FI121" s="263"/>
      <c r="FJ121" s="263"/>
      <c r="FK121" s="263"/>
      <c r="FL121" s="263"/>
      <c r="FM121" s="263"/>
      <c r="FN121" s="263"/>
      <c r="FO121" s="263"/>
      <c r="FP121" s="263"/>
      <c r="FQ121" s="263"/>
      <c r="FR121" s="263"/>
      <c r="FS121" s="263"/>
      <c r="FT121" s="263"/>
      <c r="FU121" s="263"/>
      <c r="FV121" s="263"/>
      <c r="FW121" s="263"/>
      <c r="FX121" s="263"/>
      <c r="FY121" s="263"/>
      <c r="FZ121" s="263"/>
      <c r="GA121" s="263"/>
      <c r="GB121" s="263"/>
      <c r="GC121" s="263"/>
      <c r="GD121" s="263"/>
      <c r="GE121" s="263"/>
      <c r="GF121" s="263"/>
      <c r="GG121" s="263"/>
      <c r="GH121" s="263"/>
      <c r="GI121" s="263"/>
      <c r="GJ121" s="263"/>
      <c r="GK121" s="263"/>
      <c r="GL121" s="263"/>
      <c r="GM121" s="263"/>
    </row>
    <row r="122" spans="1:195" s="103" customFormat="1" ht="21.75" x14ac:dyDescent="0.2">
      <c r="B122" s="287" t="s">
        <v>17</v>
      </c>
      <c r="C122" s="90"/>
      <c r="D122" s="91"/>
      <c r="E122" s="91" t="s">
        <v>18</v>
      </c>
      <c r="F122" s="412">
        <v>0.1</v>
      </c>
      <c r="G122" s="308" t="s">
        <v>19</v>
      </c>
      <c r="H122" s="395">
        <v>1</v>
      </c>
      <c r="I122" s="396" t="s">
        <v>918</v>
      </c>
      <c r="J122" s="102">
        <v>0.9</v>
      </c>
      <c r="K122" s="396" t="s">
        <v>918</v>
      </c>
      <c r="L122" s="399"/>
      <c r="M122" s="400"/>
      <c r="N122" s="400"/>
      <c r="O122" s="400"/>
      <c r="P122" s="308"/>
      <c r="Q122" s="401"/>
      <c r="R122" s="316"/>
      <c r="S122" s="395" t="s">
        <v>921</v>
      </c>
      <c r="T122" s="402"/>
      <c r="U122" s="402"/>
      <c r="V122" s="402"/>
      <c r="W122" s="402"/>
      <c r="X122" s="403"/>
      <c r="Y122" s="404"/>
      <c r="Z122" s="392" t="s">
        <v>1357</v>
      </c>
      <c r="AA122" s="535" t="s">
        <v>1357</v>
      </c>
      <c r="AB122" s="407"/>
      <c r="AC122" s="444"/>
      <c r="AD122" s="409"/>
      <c r="AE122" s="406"/>
      <c r="AF122" s="392">
        <v>7.4999999999999993E-5</v>
      </c>
      <c r="AG122" s="316" t="s">
        <v>20</v>
      </c>
      <c r="AH122" s="393">
        <v>2.0000000000000002E-5</v>
      </c>
      <c r="AI122" s="308" t="s">
        <v>21</v>
      </c>
      <c r="AJ122" s="410" t="s">
        <v>1357</v>
      </c>
      <c r="AK122" s="316"/>
      <c r="AL122" s="411"/>
      <c r="AM122" s="398"/>
      <c r="AN122" s="263"/>
      <c r="AO122" s="263"/>
      <c r="AP122" s="263"/>
      <c r="AQ122" s="263"/>
      <c r="AR122" s="263"/>
      <c r="AS122" s="263"/>
      <c r="AT122" s="263"/>
      <c r="AU122" s="263"/>
      <c r="AV122" s="263"/>
      <c r="AW122" s="263"/>
      <c r="AX122" s="263"/>
      <c r="AY122" s="263"/>
      <c r="AZ122" s="263"/>
      <c r="BA122" s="263"/>
      <c r="BB122" s="263"/>
      <c r="BC122" s="263"/>
      <c r="BD122" s="263"/>
      <c r="BE122" s="263"/>
      <c r="BF122" s="263"/>
      <c r="BG122" s="263"/>
      <c r="BH122" s="263"/>
      <c r="BI122" s="263"/>
      <c r="BJ122" s="263"/>
      <c r="BK122" s="263"/>
      <c r="BL122" s="263"/>
      <c r="BM122" s="263"/>
      <c r="BN122" s="263"/>
      <c r="BO122" s="263"/>
      <c r="BP122" s="263"/>
      <c r="BQ122" s="263"/>
      <c r="BR122" s="263"/>
      <c r="BS122" s="263"/>
      <c r="BT122" s="263"/>
      <c r="BU122" s="263"/>
      <c r="BV122" s="263"/>
      <c r="BW122" s="263"/>
      <c r="BX122" s="263"/>
      <c r="BY122" s="263"/>
      <c r="BZ122" s="263"/>
      <c r="CA122" s="263"/>
      <c r="CB122" s="263"/>
      <c r="CC122" s="263"/>
      <c r="CD122" s="263"/>
      <c r="CE122" s="263"/>
      <c r="CF122" s="263"/>
      <c r="CG122" s="263"/>
      <c r="CH122" s="263"/>
      <c r="CI122" s="263"/>
      <c r="CJ122" s="263"/>
      <c r="CK122" s="263"/>
      <c r="CL122" s="263"/>
      <c r="CM122" s="263"/>
      <c r="CN122" s="263"/>
      <c r="CO122" s="263"/>
      <c r="CP122" s="263"/>
      <c r="CQ122" s="263"/>
      <c r="CR122" s="263"/>
      <c r="CS122" s="263"/>
      <c r="CT122" s="263"/>
      <c r="CU122" s="263"/>
      <c r="CV122" s="263"/>
      <c r="CW122" s="263"/>
      <c r="CX122" s="263"/>
      <c r="CY122" s="263"/>
      <c r="CZ122" s="263"/>
      <c r="DA122" s="263"/>
      <c r="DB122" s="263"/>
      <c r="DC122" s="263"/>
      <c r="DD122" s="263"/>
      <c r="DE122" s="263"/>
      <c r="DF122" s="263"/>
      <c r="DG122" s="263"/>
      <c r="DH122" s="263"/>
      <c r="DI122" s="263"/>
      <c r="DJ122" s="263"/>
      <c r="DK122" s="263"/>
      <c r="DL122" s="263"/>
      <c r="DM122" s="263"/>
      <c r="DN122" s="263"/>
      <c r="DO122" s="263"/>
      <c r="DP122" s="263"/>
      <c r="DQ122" s="263"/>
      <c r="DR122" s="263"/>
      <c r="DS122" s="263"/>
      <c r="DT122" s="263"/>
      <c r="DU122" s="263"/>
      <c r="DV122" s="263"/>
      <c r="DW122" s="263"/>
      <c r="DX122" s="263"/>
      <c r="DY122" s="263"/>
      <c r="DZ122" s="263"/>
      <c r="EA122" s="263"/>
      <c r="EB122" s="263"/>
      <c r="EC122" s="263"/>
      <c r="ED122" s="263"/>
      <c r="EE122" s="263"/>
      <c r="EF122" s="263"/>
      <c r="EG122" s="263"/>
      <c r="EH122" s="263"/>
      <c r="EI122" s="263"/>
      <c r="EJ122" s="263"/>
      <c r="EK122" s="263"/>
      <c r="EL122" s="263"/>
      <c r="EM122" s="263"/>
      <c r="EN122" s="263"/>
      <c r="EO122" s="263"/>
      <c r="EP122" s="263"/>
      <c r="EQ122" s="263"/>
      <c r="ER122" s="263"/>
      <c r="ES122" s="263"/>
      <c r="ET122" s="263"/>
      <c r="EU122" s="263"/>
      <c r="EV122" s="263"/>
      <c r="EW122" s="263"/>
      <c r="EX122" s="263"/>
      <c r="EY122" s="263"/>
      <c r="EZ122" s="263"/>
      <c r="FA122" s="263"/>
      <c r="FB122" s="263"/>
      <c r="FC122" s="263"/>
      <c r="FD122" s="263"/>
      <c r="FE122" s="263"/>
      <c r="FF122" s="263"/>
      <c r="FG122" s="263"/>
      <c r="FH122" s="263"/>
      <c r="FI122" s="263"/>
      <c r="FJ122" s="263"/>
      <c r="FK122" s="263"/>
      <c r="FL122" s="263"/>
      <c r="FM122" s="263"/>
      <c r="FN122" s="263"/>
      <c r="FO122" s="263"/>
      <c r="FP122" s="263"/>
      <c r="FQ122" s="263"/>
      <c r="FR122" s="263"/>
      <c r="FS122" s="263"/>
      <c r="FT122" s="263"/>
      <c r="FU122" s="263"/>
      <c r="FV122" s="263"/>
      <c r="FW122" s="263"/>
      <c r="FX122" s="263"/>
      <c r="FY122" s="263"/>
      <c r="FZ122" s="263"/>
      <c r="GA122" s="263"/>
      <c r="GB122" s="263"/>
      <c r="GC122" s="263"/>
      <c r="GD122" s="263"/>
      <c r="GE122" s="263"/>
      <c r="GF122" s="263"/>
      <c r="GG122" s="263"/>
      <c r="GH122" s="263"/>
      <c r="GI122" s="263"/>
      <c r="GJ122" s="263"/>
      <c r="GK122" s="263"/>
      <c r="GL122" s="263"/>
      <c r="GM122" s="263"/>
    </row>
    <row r="123" spans="1:195" s="103" customFormat="1" ht="33.75" x14ac:dyDescent="0.2">
      <c r="B123" s="287" t="s">
        <v>1214</v>
      </c>
      <c r="C123" s="90"/>
      <c r="D123" s="91"/>
      <c r="E123" s="91" t="s">
        <v>781</v>
      </c>
      <c r="F123" s="395">
        <v>0.1</v>
      </c>
      <c r="G123" s="316" t="s">
        <v>541</v>
      </c>
      <c r="H123" s="395">
        <v>1</v>
      </c>
      <c r="I123" s="396" t="s">
        <v>918</v>
      </c>
      <c r="J123" s="395">
        <v>1</v>
      </c>
      <c r="K123" s="398" t="s">
        <v>103</v>
      </c>
      <c r="L123" s="399">
        <v>4.3E-3</v>
      </c>
      <c r="M123" s="400">
        <v>0.86</v>
      </c>
      <c r="N123" s="400">
        <v>0.36</v>
      </c>
      <c r="O123" s="499">
        <v>0</v>
      </c>
      <c r="P123" s="308" t="s">
        <v>1051</v>
      </c>
      <c r="Q123" s="401">
        <v>0.22800000000000001</v>
      </c>
      <c r="R123" s="316"/>
      <c r="S123" s="395" t="s">
        <v>921</v>
      </c>
      <c r="T123" s="402">
        <v>8.2000000000000003E-2</v>
      </c>
      <c r="U123" s="402">
        <v>9.0999999999999993E-6</v>
      </c>
      <c r="V123" s="402">
        <v>28.8</v>
      </c>
      <c r="W123" s="402">
        <v>3.9799999999999999E-7</v>
      </c>
      <c r="X123" s="403">
        <v>82800</v>
      </c>
      <c r="Y123" s="404" t="s">
        <v>375</v>
      </c>
      <c r="Z123" s="602">
        <v>1.4</v>
      </c>
      <c r="AA123" s="603" t="s">
        <v>1145</v>
      </c>
      <c r="AB123" s="407">
        <v>0.6</v>
      </c>
      <c r="AC123" s="444" t="s">
        <v>542</v>
      </c>
      <c r="AD123" s="409" t="s">
        <v>1357</v>
      </c>
      <c r="AE123" s="406" t="s">
        <v>1357</v>
      </c>
      <c r="AF123" s="410">
        <v>0.3</v>
      </c>
      <c r="AG123" s="316" t="s">
        <v>543</v>
      </c>
      <c r="AH123" s="411">
        <v>2.1</v>
      </c>
      <c r="AI123" s="316" t="s">
        <v>544</v>
      </c>
      <c r="AJ123" s="410" t="s">
        <v>1357</v>
      </c>
      <c r="AK123" s="316" t="s">
        <v>545</v>
      </c>
      <c r="AL123" s="411" t="s">
        <v>1357</v>
      </c>
      <c r="AM123" s="398" t="s">
        <v>545</v>
      </c>
      <c r="AN123" s="263"/>
      <c r="AO123" s="263"/>
      <c r="AP123" s="263"/>
      <c r="AQ123" s="263"/>
      <c r="AR123" s="263"/>
      <c r="AS123" s="263"/>
      <c r="AT123" s="263"/>
      <c r="AU123" s="263"/>
      <c r="AV123" s="263"/>
      <c r="AW123" s="263"/>
      <c r="AX123" s="263"/>
      <c r="AY123" s="263"/>
      <c r="AZ123" s="263"/>
      <c r="BA123" s="263"/>
      <c r="BB123" s="263"/>
      <c r="BC123" s="263"/>
      <c r="BD123" s="263"/>
      <c r="BE123" s="263"/>
      <c r="BF123" s="263"/>
      <c r="BG123" s="263"/>
      <c r="BH123" s="263"/>
      <c r="BI123" s="263"/>
      <c r="BJ123" s="263"/>
      <c r="BK123" s="263"/>
      <c r="BL123" s="263"/>
      <c r="BM123" s="263"/>
      <c r="BN123" s="263"/>
      <c r="BO123" s="263"/>
      <c r="BP123" s="263"/>
      <c r="BQ123" s="263"/>
      <c r="BR123" s="263"/>
      <c r="BS123" s="263"/>
      <c r="BT123" s="263"/>
      <c r="BU123" s="263"/>
      <c r="BV123" s="263"/>
      <c r="BW123" s="263"/>
      <c r="BX123" s="263"/>
      <c r="BY123" s="263"/>
      <c r="BZ123" s="263"/>
      <c r="CA123" s="263"/>
      <c r="CB123" s="263"/>
      <c r="CC123" s="263"/>
      <c r="CD123" s="263"/>
      <c r="CE123" s="263"/>
      <c r="CF123" s="263"/>
      <c r="CG123" s="263"/>
      <c r="CH123" s="263"/>
      <c r="CI123" s="263"/>
      <c r="CJ123" s="263"/>
      <c r="CK123" s="263"/>
      <c r="CL123" s="263"/>
      <c r="CM123" s="263"/>
      <c r="CN123" s="263"/>
      <c r="CO123" s="263"/>
      <c r="CP123" s="263"/>
      <c r="CQ123" s="263"/>
      <c r="CR123" s="263"/>
      <c r="CS123" s="263"/>
      <c r="CT123" s="263"/>
      <c r="CU123" s="263"/>
      <c r="CV123" s="263"/>
      <c r="CW123" s="263"/>
      <c r="CX123" s="263"/>
      <c r="CY123" s="263"/>
      <c r="CZ123" s="263"/>
      <c r="DA123" s="263"/>
      <c r="DB123" s="263"/>
      <c r="DC123" s="263"/>
      <c r="DD123" s="263"/>
      <c r="DE123" s="263"/>
      <c r="DF123" s="263"/>
      <c r="DG123" s="263"/>
      <c r="DH123" s="263"/>
      <c r="DI123" s="263"/>
      <c r="DJ123" s="263"/>
      <c r="DK123" s="263"/>
      <c r="DL123" s="263"/>
      <c r="DM123" s="263"/>
      <c r="DN123" s="263"/>
      <c r="DO123" s="263"/>
      <c r="DP123" s="263"/>
      <c r="DQ123" s="263"/>
      <c r="DR123" s="263"/>
      <c r="DS123" s="263"/>
      <c r="DT123" s="263"/>
      <c r="DU123" s="263"/>
      <c r="DV123" s="263"/>
      <c r="DW123" s="263"/>
      <c r="DX123" s="263"/>
      <c r="DY123" s="263"/>
      <c r="DZ123" s="263"/>
      <c r="EA123" s="263"/>
      <c r="EB123" s="263"/>
      <c r="EC123" s="263"/>
      <c r="ED123" s="263"/>
      <c r="EE123" s="263"/>
      <c r="EF123" s="263"/>
      <c r="EG123" s="263"/>
      <c r="EH123" s="263"/>
      <c r="EI123" s="263"/>
      <c r="EJ123" s="263"/>
      <c r="EK123" s="263"/>
      <c r="EL123" s="263"/>
      <c r="EM123" s="263"/>
      <c r="EN123" s="263"/>
      <c r="EO123" s="263"/>
      <c r="EP123" s="263"/>
      <c r="EQ123" s="263"/>
      <c r="ER123" s="263"/>
      <c r="ES123" s="263"/>
      <c r="ET123" s="263"/>
      <c r="EU123" s="263"/>
      <c r="EV123" s="263"/>
      <c r="EW123" s="263"/>
      <c r="EX123" s="263"/>
      <c r="EY123" s="263"/>
      <c r="EZ123" s="263"/>
      <c r="FA123" s="263"/>
      <c r="FB123" s="263"/>
      <c r="FC123" s="263"/>
      <c r="FD123" s="263"/>
      <c r="FE123" s="263"/>
      <c r="FF123" s="263"/>
      <c r="FG123" s="263"/>
      <c r="FH123" s="263"/>
      <c r="FI123" s="263"/>
      <c r="FJ123" s="263"/>
      <c r="FK123" s="263"/>
      <c r="FL123" s="263"/>
      <c r="FM123" s="263"/>
      <c r="FN123" s="263"/>
      <c r="FO123" s="263"/>
      <c r="FP123" s="263"/>
      <c r="FQ123" s="263"/>
      <c r="FR123" s="263"/>
      <c r="FS123" s="263"/>
      <c r="FT123" s="263"/>
      <c r="FU123" s="263"/>
      <c r="FV123" s="263"/>
      <c r="FW123" s="263"/>
      <c r="FX123" s="263"/>
      <c r="FY123" s="263"/>
      <c r="FZ123" s="263"/>
      <c r="GA123" s="263"/>
      <c r="GB123" s="263"/>
      <c r="GC123" s="263"/>
      <c r="GD123" s="263"/>
      <c r="GE123" s="263"/>
      <c r="GF123" s="263"/>
      <c r="GG123" s="263"/>
      <c r="GH123" s="263"/>
      <c r="GI123" s="263"/>
      <c r="GJ123" s="263"/>
      <c r="GK123" s="263"/>
      <c r="GL123" s="263"/>
      <c r="GM123" s="263"/>
    </row>
    <row r="124" spans="1:195" s="103" customFormat="1" ht="21.75" x14ac:dyDescent="0.2">
      <c r="B124" s="287" t="s">
        <v>1216</v>
      </c>
      <c r="C124" s="90"/>
      <c r="D124" s="91"/>
      <c r="E124" s="91" t="s">
        <v>782</v>
      </c>
      <c r="F124" s="395">
        <v>0.25</v>
      </c>
      <c r="G124" s="316" t="s">
        <v>1332</v>
      </c>
      <c r="H124" s="395">
        <v>1</v>
      </c>
      <c r="I124" s="396" t="s">
        <v>918</v>
      </c>
      <c r="J124" s="397">
        <v>0.9</v>
      </c>
      <c r="K124" s="398" t="s">
        <v>918</v>
      </c>
      <c r="L124" s="399"/>
      <c r="M124" s="400"/>
      <c r="N124" s="400"/>
      <c r="O124" s="400"/>
      <c r="P124" s="316"/>
      <c r="Q124" s="401">
        <v>8.3000000000000004E-2</v>
      </c>
      <c r="R124" s="316"/>
      <c r="S124" s="395" t="s">
        <v>921</v>
      </c>
      <c r="T124" s="402">
        <v>0.08</v>
      </c>
      <c r="U124" s="402">
        <v>7.9999999999999996E-6</v>
      </c>
      <c r="V124" s="402">
        <v>105</v>
      </c>
      <c r="W124" s="402">
        <v>6.1E-6</v>
      </c>
      <c r="X124" s="403">
        <v>100</v>
      </c>
      <c r="Y124" s="404" t="s">
        <v>364</v>
      </c>
      <c r="Z124" s="405" t="s">
        <v>1357</v>
      </c>
      <c r="AA124" s="406" t="s">
        <v>1357</v>
      </c>
      <c r="AB124" s="407">
        <v>0.3</v>
      </c>
      <c r="AC124" s="444" t="s">
        <v>546</v>
      </c>
      <c r="AD124" s="409"/>
      <c r="AE124" s="406"/>
      <c r="AF124" s="410">
        <v>0.03</v>
      </c>
      <c r="AG124" s="316" t="s">
        <v>547</v>
      </c>
      <c r="AH124" s="411" t="s">
        <v>1357</v>
      </c>
      <c r="AI124" s="316" t="s">
        <v>1357</v>
      </c>
      <c r="AJ124" s="410" t="s">
        <v>1357</v>
      </c>
      <c r="AK124" s="316" t="s">
        <v>1357</v>
      </c>
      <c r="AL124" s="411" t="s">
        <v>1357</v>
      </c>
      <c r="AM124" s="398" t="s">
        <v>1357</v>
      </c>
      <c r="AN124" s="263"/>
      <c r="AO124" s="263"/>
      <c r="AP124" s="263"/>
      <c r="AQ124" s="263"/>
      <c r="AR124" s="263"/>
      <c r="AS124" s="263"/>
      <c r="AT124" s="263"/>
      <c r="AU124" s="263"/>
      <c r="AV124" s="263"/>
      <c r="AW124" s="263"/>
      <c r="AX124" s="263"/>
      <c r="AY124" s="263"/>
      <c r="AZ124" s="263"/>
      <c r="BA124" s="263"/>
      <c r="BB124" s="263"/>
      <c r="BC124" s="263"/>
      <c r="BD124" s="263"/>
      <c r="BE124" s="263"/>
      <c r="BF124" s="263"/>
      <c r="BG124" s="263"/>
      <c r="BH124" s="263"/>
      <c r="BI124" s="263"/>
      <c r="BJ124" s="263"/>
      <c r="BK124" s="263"/>
      <c r="BL124" s="263"/>
      <c r="BM124" s="263"/>
      <c r="BN124" s="263"/>
      <c r="BO124" s="263"/>
      <c r="BP124" s="263"/>
      <c r="BQ124" s="263"/>
      <c r="BR124" s="263"/>
      <c r="BS124" s="263"/>
      <c r="BT124" s="263"/>
      <c r="BU124" s="263"/>
      <c r="BV124" s="263"/>
      <c r="BW124" s="263"/>
      <c r="BX124" s="263"/>
      <c r="BY124" s="263"/>
      <c r="BZ124" s="263"/>
      <c r="CA124" s="263"/>
      <c r="CB124" s="263"/>
      <c r="CC124" s="263"/>
      <c r="CD124" s="263"/>
      <c r="CE124" s="263"/>
      <c r="CF124" s="263"/>
      <c r="CG124" s="263"/>
      <c r="CH124" s="263"/>
      <c r="CI124" s="263"/>
      <c r="CJ124" s="263"/>
      <c r="CK124" s="263"/>
      <c r="CL124" s="263"/>
      <c r="CM124" s="263"/>
      <c r="CN124" s="263"/>
      <c r="CO124" s="263"/>
      <c r="CP124" s="263"/>
      <c r="CQ124" s="263"/>
      <c r="CR124" s="263"/>
      <c r="CS124" s="263"/>
      <c r="CT124" s="263"/>
      <c r="CU124" s="263"/>
      <c r="CV124" s="263"/>
      <c r="CW124" s="263"/>
      <c r="CX124" s="263"/>
      <c r="CY124" s="263"/>
      <c r="CZ124" s="263"/>
      <c r="DA124" s="263"/>
      <c r="DB124" s="263"/>
      <c r="DC124" s="263"/>
      <c r="DD124" s="263"/>
      <c r="DE124" s="263"/>
      <c r="DF124" s="263"/>
      <c r="DG124" s="263"/>
      <c r="DH124" s="263"/>
      <c r="DI124" s="263"/>
      <c r="DJ124" s="263"/>
      <c r="DK124" s="263"/>
      <c r="DL124" s="263"/>
      <c r="DM124" s="263"/>
      <c r="DN124" s="263"/>
      <c r="DO124" s="263"/>
      <c r="DP124" s="263"/>
      <c r="DQ124" s="263"/>
      <c r="DR124" s="263"/>
      <c r="DS124" s="263"/>
      <c r="DT124" s="263"/>
      <c r="DU124" s="263"/>
      <c r="DV124" s="263"/>
      <c r="DW124" s="263"/>
      <c r="DX124" s="263"/>
      <c r="DY124" s="263"/>
      <c r="DZ124" s="263"/>
      <c r="EA124" s="263"/>
      <c r="EB124" s="263"/>
      <c r="EC124" s="263"/>
      <c r="ED124" s="263"/>
      <c r="EE124" s="263"/>
      <c r="EF124" s="263"/>
      <c r="EG124" s="263"/>
      <c r="EH124" s="263"/>
      <c r="EI124" s="263"/>
      <c r="EJ124" s="263"/>
      <c r="EK124" s="263"/>
      <c r="EL124" s="263"/>
      <c r="EM124" s="263"/>
      <c r="EN124" s="263"/>
      <c r="EO124" s="263"/>
      <c r="EP124" s="263"/>
      <c r="EQ124" s="263"/>
      <c r="ER124" s="263"/>
      <c r="ES124" s="263"/>
      <c r="ET124" s="263"/>
      <c r="EU124" s="263"/>
      <c r="EV124" s="263"/>
      <c r="EW124" s="263"/>
      <c r="EX124" s="263"/>
      <c r="EY124" s="263"/>
      <c r="EZ124" s="263"/>
      <c r="FA124" s="263"/>
      <c r="FB124" s="263"/>
      <c r="FC124" s="263"/>
      <c r="FD124" s="263"/>
      <c r="FE124" s="263"/>
      <c r="FF124" s="263"/>
      <c r="FG124" s="263"/>
      <c r="FH124" s="263"/>
      <c r="FI124" s="263"/>
      <c r="FJ124" s="263"/>
      <c r="FK124" s="263"/>
      <c r="FL124" s="263"/>
      <c r="FM124" s="263"/>
      <c r="FN124" s="263"/>
      <c r="FO124" s="263"/>
      <c r="FP124" s="263"/>
      <c r="FQ124" s="263"/>
      <c r="FR124" s="263"/>
      <c r="FS124" s="263"/>
      <c r="FT124" s="263"/>
      <c r="FU124" s="263"/>
      <c r="FV124" s="263"/>
      <c r="FW124" s="263"/>
      <c r="FX124" s="263"/>
      <c r="FY124" s="263"/>
      <c r="FZ124" s="263"/>
      <c r="GA124" s="263"/>
      <c r="GB124" s="263"/>
      <c r="GC124" s="263"/>
      <c r="GD124" s="263"/>
      <c r="GE124" s="263"/>
      <c r="GF124" s="263"/>
      <c r="GG124" s="263"/>
      <c r="GH124" s="263"/>
      <c r="GI124" s="263"/>
      <c r="GJ124" s="263"/>
      <c r="GK124" s="263"/>
      <c r="GL124" s="263"/>
      <c r="GM124" s="263"/>
    </row>
    <row r="125" spans="1:195" s="103" customFormat="1" ht="32.25" x14ac:dyDescent="0.2">
      <c r="B125" s="287" t="s">
        <v>1217</v>
      </c>
      <c r="C125" s="90"/>
      <c r="D125" s="91"/>
      <c r="E125" s="91" t="s">
        <v>783</v>
      </c>
      <c r="F125" s="395">
        <v>0.25</v>
      </c>
      <c r="G125" s="316" t="s">
        <v>1332</v>
      </c>
      <c r="H125" s="395">
        <v>1</v>
      </c>
      <c r="I125" s="396" t="s">
        <v>918</v>
      </c>
      <c r="J125" s="397">
        <v>0.9</v>
      </c>
      <c r="K125" s="398" t="s">
        <v>918</v>
      </c>
      <c r="L125" s="399"/>
      <c r="M125" s="400"/>
      <c r="N125" s="400"/>
      <c r="O125" s="400"/>
      <c r="P125" s="316"/>
      <c r="Q125" s="401">
        <v>0.54800000000000004</v>
      </c>
      <c r="R125" s="316"/>
      <c r="S125" s="395" t="s">
        <v>921</v>
      </c>
      <c r="T125" s="402">
        <v>2.9100000000000001E-2</v>
      </c>
      <c r="U125" s="402">
        <v>7.0299999999999996E-6</v>
      </c>
      <c r="V125" s="402">
        <v>1597</v>
      </c>
      <c r="W125" s="402">
        <v>4.33E-6</v>
      </c>
      <c r="X125" s="403">
        <v>1200</v>
      </c>
      <c r="Y125" s="404" t="s">
        <v>1330</v>
      </c>
      <c r="Z125" s="405" t="s">
        <v>1357</v>
      </c>
      <c r="AA125" s="406" t="s">
        <v>1357</v>
      </c>
      <c r="AB125" s="407">
        <v>1</v>
      </c>
      <c r="AC125" s="444" t="s">
        <v>548</v>
      </c>
      <c r="AD125" s="409"/>
      <c r="AE125" s="406"/>
      <c r="AF125" s="410">
        <v>0.1</v>
      </c>
      <c r="AG125" s="316" t="s">
        <v>549</v>
      </c>
      <c r="AH125" s="411">
        <v>0.35</v>
      </c>
      <c r="AI125" s="316" t="s">
        <v>33</v>
      </c>
      <c r="AJ125" s="410" t="s">
        <v>1357</v>
      </c>
      <c r="AK125" s="316" t="s">
        <v>1357</v>
      </c>
      <c r="AL125" s="411" t="s">
        <v>1357</v>
      </c>
      <c r="AM125" s="398" t="s">
        <v>1357</v>
      </c>
      <c r="AN125" s="263"/>
      <c r="AO125" s="263"/>
      <c r="AP125" s="263"/>
      <c r="AQ125" s="263"/>
      <c r="AR125" s="263"/>
      <c r="AS125" s="263"/>
      <c r="AT125" s="263"/>
      <c r="AU125" s="263"/>
      <c r="AV125" s="263"/>
      <c r="AW125" s="263"/>
      <c r="AX125" s="263"/>
      <c r="AY125" s="263"/>
      <c r="AZ125" s="263"/>
      <c r="BA125" s="263"/>
      <c r="BB125" s="263"/>
      <c r="BC125" s="263"/>
      <c r="BD125" s="263"/>
      <c r="BE125" s="263"/>
      <c r="BF125" s="263"/>
      <c r="BG125" s="263"/>
      <c r="BH125" s="263"/>
      <c r="BI125" s="263"/>
      <c r="BJ125" s="263"/>
      <c r="BK125" s="263"/>
      <c r="BL125" s="263"/>
      <c r="BM125" s="263"/>
      <c r="BN125" s="263"/>
      <c r="BO125" s="263"/>
      <c r="BP125" s="263"/>
      <c r="BQ125" s="263"/>
      <c r="BR125" s="263"/>
      <c r="BS125" s="263"/>
      <c r="BT125" s="263"/>
      <c r="BU125" s="263"/>
      <c r="BV125" s="263"/>
      <c r="BW125" s="263"/>
      <c r="BX125" s="263"/>
      <c r="BY125" s="263"/>
      <c r="BZ125" s="263"/>
      <c r="CA125" s="263"/>
      <c r="CB125" s="263"/>
      <c r="CC125" s="263"/>
      <c r="CD125" s="263"/>
      <c r="CE125" s="263"/>
      <c r="CF125" s="263"/>
      <c r="CG125" s="263"/>
      <c r="CH125" s="263"/>
      <c r="CI125" s="263"/>
      <c r="CJ125" s="263"/>
      <c r="CK125" s="263"/>
      <c r="CL125" s="263"/>
      <c r="CM125" s="263"/>
      <c r="CN125" s="263"/>
      <c r="CO125" s="263"/>
      <c r="CP125" s="263"/>
      <c r="CQ125" s="263"/>
      <c r="CR125" s="263"/>
      <c r="CS125" s="263"/>
      <c r="CT125" s="263"/>
      <c r="CU125" s="263"/>
      <c r="CV125" s="263"/>
      <c r="CW125" s="263"/>
      <c r="CX125" s="263"/>
      <c r="CY125" s="263"/>
      <c r="CZ125" s="263"/>
      <c r="DA125" s="263"/>
      <c r="DB125" s="263"/>
      <c r="DC125" s="263"/>
      <c r="DD125" s="263"/>
      <c r="DE125" s="263"/>
      <c r="DF125" s="263"/>
      <c r="DG125" s="263"/>
      <c r="DH125" s="263"/>
      <c r="DI125" s="263"/>
      <c r="DJ125" s="263"/>
      <c r="DK125" s="263"/>
      <c r="DL125" s="263"/>
      <c r="DM125" s="263"/>
      <c r="DN125" s="263"/>
      <c r="DO125" s="263"/>
      <c r="DP125" s="263"/>
      <c r="DQ125" s="263"/>
      <c r="DR125" s="263"/>
      <c r="DS125" s="263"/>
      <c r="DT125" s="263"/>
      <c r="DU125" s="263"/>
      <c r="DV125" s="263"/>
      <c r="DW125" s="263"/>
      <c r="DX125" s="263"/>
      <c r="DY125" s="263"/>
      <c r="DZ125" s="263"/>
      <c r="EA125" s="263"/>
      <c r="EB125" s="263"/>
      <c r="EC125" s="263"/>
      <c r="ED125" s="263"/>
      <c r="EE125" s="263"/>
      <c r="EF125" s="263"/>
      <c r="EG125" s="263"/>
      <c r="EH125" s="263"/>
      <c r="EI125" s="263"/>
      <c r="EJ125" s="263"/>
      <c r="EK125" s="263"/>
      <c r="EL125" s="263"/>
      <c r="EM125" s="263"/>
      <c r="EN125" s="263"/>
      <c r="EO125" s="263"/>
      <c r="EP125" s="263"/>
      <c r="EQ125" s="263"/>
      <c r="ER125" s="263"/>
      <c r="ES125" s="263"/>
      <c r="ET125" s="263"/>
      <c r="EU125" s="263"/>
      <c r="EV125" s="263"/>
      <c r="EW125" s="263"/>
      <c r="EX125" s="263"/>
      <c r="EY125" s="263"/>
      <c r="EZ125" s="263"/>
      <c r="FA125" s="263"/>
      <c r="FB125" s="263"/>
      <c r="FC125" s="263"/>
      <c r="FD125" s="263"/>
      <c r="FE125" s="263"/>
      <c r="FF125" s="263"/>
      <c r="FG125" s="263"/>
      <c r="FH125" s="263"/>
      <c r="FI125" s="263"/>
      <c r="FJ125" s="263"/>
      <c r="FK125" s="263"/>
      <c r="FL125" s="263"/>
      <c r="FM125" s="263"/>
      <c r="FN125" s="263"/>
      <c r="FO125" s="263"/>
      <c r="FP125" s="263"/>
      <c r="FQ125" s="263"/>
      <c r="FR125" s="263"/>
      <c r="FS125" s="263"/>
      <c r="FT125" s="263"/>
      <c r="FU125" s="263"/>
      <c r="FV125" s="263"/>
      <c r="FW125" s="263"/>
      <c r="FX125" s="263"/>
      <c r="FY125" s="263"/>
      <c r="FZ125" s="263"/>
      <c r="GA125" s="263"/>
      <c r="GB125" s="263"/>
      <c r="GC125" s="263"/>
      <c r="GD125" s="263"/>
      <c r="GE125" s="263"/>
      <c r="GF125" s="263"/>
      <c r="GG125" s="263"/>
      <c r="GH125" s="263"/>
      <c r="GI125" s="263"/>
      <c r="GJ125" s="263"/>
      <c r="GK125" s="263"/>
      <c r="GL125" s="263"/>
      <c r="GM125" s="263"/>
    </row>
    <row r="126" spans="1:195" s="103" customFormat="1" ht="32.25" x14ac:dyDescent="0.2">
      <c r="B126" s="287" t="s">
        <v>1219</v>
      </c>
      <c r="C126" s="90"/>
      <c r="D126" s="91"/>
      <c r="E126" s="91" t="s">
        <v>784</v>
      </c>
      <c r="F126" s="395">
        <v>0.25</v>
      </c>
      <c r="G126" s="316" t="s">
        <v>1332</v>
      </c>
      <c r="H126" s="395">
        <v>1</v>
      </c>
      <c r="I126" s="396" t="s">
        <v>918</v>
      </c>
      <c r="J126" s="397">
        <v>0.9</v>
      </c>
      <c r="K126" s="398" t="s">
        <v>918</v>
      </c>
      <c r="L126" s="399">
        <v>0.05</v>
      </c>
      <c r="M126" s="400">
        <v>9.1999999999999993</v>
      </c>
      <c r="N126" s="400">
        <v>1.4</v>
      </c>
      <c r="O126" s="400">
        <v>0.49</v>
      </c>
      <c r="P126" s="316" t="s">
        <v>28</v>
      </c>
      <c r="Q126" s="401">
        <v>0.54800000000000004</v>
      </c>
      <c r="R126" s="316"/>
      <c r="S126" s="395" t="s">
        <v>921</v>
      </c>
      <c r="T126" s="402">
        <v>3.1800000000000002E-2</v>
      </c>
      <c r="U126" s="402">
        <v>6.2500000000000003E-6</v>
      </c>
      <c r="V126" s="402">
        <v>381</v>
      </c>
      <c r="W126" s="402">
        <v>7.79E-6</v>
      </c>
      <c r="X126" s="403">
        <v>800</v>
      </c>
      <c r="Y126" s="404" t="s">
        <v>1330</v>
      </c>
      <c r="Z126" s="405" t="s">
        <v>1357</v>
      </c>
      <c r="AA126" s="406" t="s">
        <v>1357</v>
      </c>
      <c r="AB126" s="407"/>
      <c r="AC126" s="444"/>
      <c r="AD126" s="409"/>
      <c r="AE126" s="406"/>
      <c r="AF126" s="410" t="s">
        <v>1357</v>
      </c>
      <c r="AG126" s="316" t="s">
        <v>1357</v>
      </c>
      <c r="AH126" s="411" t="s">
        <v>1357</v>
      </c>
      <c r="AI126" s="316" t="s">
        <v>1357</v>
      </c>
      <c r="AJ126" s="410">
        <v>0.01</v>
      </c>
      <c r="AK126" s="316" t="s">
        <v>550</v>
      </c>
      <c r="AL126" s="411">
        <v>3.1E-6</v>
      </c>
      <c r="AM126" s="398" t="s">
        <v>551</v>
      </c>
      <c r="AN126" s="263"/>
      <c r="AO126" s="263"/>
      <c r="AP126" s="263"/>
      <c r="AQ126" s="263"/>
      <c r="AR126" s="263"/>
      <c r="AS126" s="263"/>
      <c r="AT126" s="263"/>
      <c r="AU126" s="263"/>
      <c r="AV126" s="263"/>
      <c r="AW126" s="263"/>
      <c r="AX126" s="263"/>
      <c r="AY126" s="263"/>
      <c r="AZ126" s="263"/>
      <c r="BA126" s="263"/>
      <c r="BB126" s="263"/>
      <c r="BC126" s="263"/>
      <c r="BD126" s="263"/>
      <c r="BE126" s="263"/>
      <c r="BF126" s="263"/>
      <c r="BG126" s="263"/>
      <c r="BH126" s="263"/>
      <c r="BI126" s="263"/>
      <c r="BJ126" s="263"/>
      <c r="BK126" s="263"/>
      <c r="BL126" s="263"/>
      <c r="BM126" s="263"/>
      <c r="BN126" s="263"/>
      <c r="BO126" s="263"/>
      <c r="BP126" s="263"/>
      <c r="BQ126" s="263"/>
      <c r="BR126" s="263"/>
      <c r="BS126" s="263"/>
      <c r="BT126" s="263"/>
      <c r="BU126" s="263"/>
      <c r="BV126" s="263"/>
      <c r="BW126" s="263"/>
      <c r="BX126" s="263"/>
      <c r="BY126" s="263"/>
      <c r="BZ126" s="263"/>
      <c r="CA126" s="263"/>
      <c r="CB126" s="263"/>
      <c r="CC126" s="263"/>
      <c r="CD126" s="263"/>
      <c r="CE126" s="263"/>
      <c r="CF126" s="263"/>
      <c r="CG126" s="263"/>
      <c r="CH126" s="263"/>
      <c r="CI126" s="263"/>
      <c r="CJ126" s="263"/>
      <c r="CK126" s="263"/>
      <c r="CL126" s="263"/>
      <c r="CM126" s="263"/>
      <c r="CN126" s="263"/>
      <c r="CO126" s="263"/>
      <c r="CP126" s="263"/>
      <c r="CQ126" s="263"/>
      <c r="CR126" s="263"/>
      <c r="CS126" s="263"/>
      <c r="CT126" s="263"/>
      <c r="CU126" s="263"/>
      <c r="CV126" s="263"/>
      <c r="CW126" s="263"/>
      <c r="CX126" s="263"/>
      <c r="CY126" s="263"/>
      <c r="CZ126" s="263"/>
      <c r="DA126" s="263"/>
      <c r="DB126" s="263"/>
      <c r="DC126" s="263"/>
      <c r="DD126" s="263"/>
      <c r="DE126" s="263"/>
      <c r="DF126" s="263"/>
      <c r="DG126" s="263"/>
      <c r="DH126" s="263"/>
      <c r="DI126" s="263"/>
      <c r="DJ126" s="263"/>
      <c r="DK126" s="263"/>
      <c r="DL126" s="263"/>
      <c r="DM126" s="263"/>
      <c r="DN126" s="263"/>
      <c r="DO126" s="263"/>
      <c r="DP126" s="263"/>
      <c r="DQ126" s="263"/>
      <c r="DR126" s="263"/>
      <c r="DS126" s="263"/>
      <c r="DT126" s="263"/>
      <c r="DU126" s="263"/>
      <c r="DV126" s="263"/>
      <c r="DW126" s="263"/>
      <c r="DX126" s="263"/>
      <c r="DY126" s="263"/>
      <c r="DZ126" s="263"/>
      <c r="EA126" s="263"/>
      <c r="EB126" s="263"/>
      <c r="EC126" s="263"/>
      <c r="ED126" s="263"/>
      <c r="EE126" s="263"/>
      <c r="EF126" s="263"/>
      <c r="EG126" s="263"/>
      <c r="EH126" s="263"/>
      <c r="EI126" s="263"/>
      <c r="EJ126" s="263"/>
      <c r="EK126" s="263"/>
      <c r="EL126" s="263"/>
      <c r="EM126" s="263"/>
      <c r="EN126" s="263"/>
      <c r="EO126" s="263"/>
      <c r="EP126" s="263"/>
      <c r="EQ126" s="263"/>
      <c r="ER126" s="263"/>
      <c r="ES126" s="263"/>
      <c r="ET126" s="263"/>
      <c r="EU126" s="263"/>
      <c r="EV126" s="263"/>
      <c r="EW126" s="263"/>
      <c r="EX126" s="263"/>
      <c r="EY126" s="263"/>
      <c r="EZ126" s="263"/>
      <c r="FA126" s="263"/>
      <c r="FB126" s="263"/>
      <c r="FC126" s="263"/>
      <c r="FD126" s="263"/>
      <c r="FE126" s="263"/>
      <c r="FF126" s="263"/>
      <c r="FG126" s="263"/>
      <c r="FH126" s="263"/>
      <c r="FI126" s="263"/>
      <c r="FJ126" s="263"/>
      <c r="FK126" s="263"/>
      <c r="FL126" s="263"/>
      <c r="FM126" s="263"/>
      <c r="FN126" s="263"/>
      <c r="FO126" s="263"/>
      <c r="FP126" s="263"/>
      <c r="FQ126" s="263"/>
      <c r="FR126" s="263"/>
      <c r="FS126" s="263"/>
      <c r="FT126" s="263"/>
      <c r="FU126" s="263"/>
      <c r="FV126" s="263"/>
      <c r="FW126" s="263"/>
      <c r="FX126" s="263"/>
      <c r="FY126" s="263"/>
      <c r="FZ126" s="263"/>
      <c r="GA126" s="263"/>
      <c r="GB126" s="263"/>
      <c r="GC126" s="263"/>
      <c r="GD126" s="263"/>
      <c r="GE126" s="263"/>
      <c r="GF126" s="263"/>
      <c r="GG126" s="263"/>
      <c r="GH126" s="263"/>
      <c r="GI126" s="263"/>
      <c r="GJ126" s="263"/>
      <c r="GK126" s="263"/>
      <c r="GL126" s="263"/>
      <c r="GM126" s="263"/>
    </row>
    <row r="127" spans="1:195" s="103" customFormat="1" ht="12.75" x14ac:dyDescent="0.2">
      <c r="B127" s="287"/>
      <c r="C127" s="90"/>
      <c r="D127" s="91"/>
      <c r="E127" s="91"/>
      <c r="F127" s="395"/>
      <c r="G127" s="316"/>
      <c r="H127" s="395"/>
      <c r="I127" s="396"/>
      <c r="J127" s="397"/>
      <c r="K127" s="398"/>
      <c r="L127" s="399"/>
      <c r="M127" s="400"/>
      <c r="N127" s="400"/>
      <c r="O127" s="400"/>
      <c r="P127" s="316"/>
      <c r="Q127" s="401"/>
      <c r="R127" s="316"/>
      <c r="S127" s="395"/>
      <c r="T127" s="402"/>
      <c r="U127" s="402"/>
      <c r="V127" s="402"/>
      <c r="W127" s="402"/>
      <c r="X127" s="403"/>
      <c r="Y127" s="404"/>
      <c r="Z127" s="405"/>
      <c r="AA127" s="406"/>
      <c r="AB127" s="407"/>
      <c r="AC127" s="444"/>
      <c r="AD127" s="409"/>
      <c r="AE127" s="406"/>
      <c r="AF127" s="410"/>
      <c r="AG127" s="316"/>
      <c r="AH127" s="411"/>
      <c r="AI127" s="316"/>
      <c r="AJ127" s="410"/>
      <c r="AK127" s="316"/>
      <c r="AL127" s="411"/>
      <c r="AM127" s="398"/>
      <c r="AN127" s="263"/>
      <c r="AO127" s="263"/>
      <c r="AP127" s="263"/>
      <c r="AQ127" s="263"/>
      <c r="AR127" s="263"/>
      <c r="AS127" s="263"/>
      <c r="AT127" s="263"/>
      <c r="AU127" s="263"/>
      <c r="AV127" s="263"/>
      <c r="AW127" s="263"/>
      <c r="AX127" s="263"/>
      <c r="AY127" s="263"/>
      <c r="AZ127" s="263"/>
      <c r="BA127" s="263"/>
      <c r="BB127" s="263"/>
      <c r="BC127" s="263"/>
      <c r="BD127" s="263"/>
      <c r="BE127" s="263"/>
      <c r="BF127" s="263"/>
      <c r="BG127" s="263"/>
      <c r="BH127" s="263"/>
      <c r="BI127" s="263"/>
      <c r="BJ127" s="263"/>
      <c r="BK127" s="263"/>
      <c r="BL127" s="263"/>
      <c r="BM127" s="263"/>
      <c r="BN127" s="263"/>
      <c r="BO127" s="263"/>
      <c r="BP127" s="263"/>
      <c r="BQ127" s="263"/>
      <c r="BR127" s="263"/>
      <c r="BS127" s="263"/>
      <c r="BT127" s="263"/>
      <c r="BU127" s="263"/>
      <c r="BV127" s="263"/>
      <c r="BW127" s="263"/>
      <c r="BX127" s="263"/>
      <c r="BY127" s="263"/>
      <c r="BZ127" s="263"/>
      <c r="CA127" s="263"/>
      <c r="CB127" s="263"/>
      <c r="CC127" s="263"/>
      <c r="CD127" s="263"/>
      <c r="CE127" s="263"/>
      <c r="CF127" s="263"/>
      <c r="CG127" s="263"/>
      <c r="CH127" s="263"/>
      <c r="CI127" s="263"/>
      <c r="CJ127" s="263"/>
      <c r="CK127" s="263"/>
      <c r="CL127" s="263"/>
      <c r="CM127" s="263"/>
      <c r="CN127" s="263"/>
      <c r="CO127" s="263"/>
      <c r="CP127" s="263"/>
      <c r="CQ127" s="263"/>
      <c r="CR127" s="263"/>
      <c r="CS127" s="263"/>
      <c r="CT127" s="263"/>
      <c r="CU127" s="263"/>
      <c r="CV127" s="263"/>
      <c r="CW127" s="263"/>
      <c r="CX127" s="263"/>
      <c r="CY127" s="263"/>
      <c r="CZ127" s="263"/>
      <c r="DA127" s="263"/>
      <c r="DB127" s="263"/>
      <c r="DC127" s="263"/>
      <c r="DD127" s="263"/>
      <c r="DE127" s="263"/>
      <c r="DF127" s="263"/>
      <c r="DG127" s="263"/>
      <c r="DH127" s="263"/>
      <c r="DI127" s="263"/>
      <c r="DJ127" s="263"/>
      <c r="DK127" s="263"/>
      <c r="DL127" s="263"/>
      <c r="DM127" s="263"/>
      <c r="DN127" s="263"/>
      <c r="DO127" s="263"/>
      <c r="DP127" s="263"/>
      <c r="DQ127" s="263"/>
      <c r="DR127" s="263"/>
      <c r="DS127" s="263"/>
      <c r="DT127" s="263"/>
      <c r="DU127" s="263"/>
      <c r="DV127" s="263"/>
      <c r="DW127" s="263"/>
      <c r="DX127" s="263"/>
      <c r="DY127" s="263"/>
      <c r="DZ127" s="263"/>
      <c r="EA127" s="263"/>
      <c r="EB127" s="263"/>
      <c r="EC127" s="263"/>
      <c r="ED127" s="263"/>
      <c r="EE127" s="263"/>
      <c r="EF127" s="263"/>
      <c r="EG127" s="263"/>
      <c r="EH127" s="263"/>
      <c r="EI127" s="263"/>
      <c r="EJ127" s="263"/>
      <c r="EK127" s="263"/>
      <c r="EL127" s="263"/>
      <c r="EM127" s="263"/>
      <c r="EN127" s="263"/>
      <c r="EO127" s="263"/>
      <c r="EP127" s="263"/>
      <c r="EQ127" s="263"/>
      <c r="ER127" s="263"/>
      <c r="ES127" s="263"/>
      <c r="ET127" s="263"/>
      <c r="EU127" s="263"/>
      <c r="EV127" s="263"/>
      <c r="EW127" s="263"/>
      <c r="EX127" s="263"/>
      <c r="EY127" s="263"/>
      <c r="EZ127" s="263"/>
      <c r="FA127" s="263"/>
      <c r="FB127" s="263"/>
      <c r="FC127" s="263"/>
      <c r="FD127" s="263"/>
      <c r="FE127" s="263"/>
      <c r="FF127" s="263"/>
      <c r="FG127" s="263"/>
      <c r="FH127" s="263"/>
      <c r="FI127" s="263"/>
      <c r="FJ127" s="263"/>
      <c r="FK127" s="263"/>
      <c r="FL127" s="263"/>
      <c r="FM127" s="263"/>
      <c r="FN127" s="263"/>
      <c r="FO127" s="263"/>
      <c r="FP127" s="263"/>
      <c r="FQ127" s="263"/>
      <c r="FR127" s="263"/>
      <c r="FS127" s="263"/>
      <c r="FT127" s="263"/>
      <c r="FU127" s="263"/>
      <c r="FV127" s="263"/>
      <c r="FW127" s="263"/>
      <c r="FX127" s="263"/>
      <c r="FY127" s="263"/>
      <c r="FZ127" s="263"/>
      <c r="GA127" s="263"/>
      <c r="GB127" s="263"/>
      <c r="GC127" s="263"/>
      <c r="GD127" s="263"/>
      <c r="GE127" s="263"/>
      <c r="GF127" s="263"/>
      <c r="GG127" s="263"/>
      <c r="GH127" s="263"/>
      <c r="GI127" s="263"/>
      <c r="GJ127" s="263"/>
      <c r="GK127" s="263"/>
      <c r="GL127" s="263"/>
      <c r="GM127" s="263"/>
    </row>
    <row r="128" spans="1:195" ht="12.75" x14ac:dyDescent="0.2">
      <c r="A128" s="536" t="s">
        <v>552</v>
      </c>
      <c r="B128" s="537"/>
      <c r="C128" s="65"/>
      <c r="D128" s="90"/>
      <c r="E128" s="91"/>
      <c r="F128" s="412"/>
      <c r="J128" s="414"/>
      <c r="K128" s="394"/>
      <c r="L128" s="324"/>
      <c r="S128" s="412"/>
      <c r="Y128" s="388"/>
      <c r="AB128" s="389"/>
      <c r="AC128" s="390"/>
      <c r="AD128" s="391"/>
      <c r="AJ128" s="392"/>
      <c r="AM128" s="394"/>
      <c r="AN128" s="263"/>
      <c r="AO128" s="263"/>
      <c r="AP128" s="263"/>
      <c r="AQ128" s="263"/>
      <c r="AR128" s="263"/>
      <c r="AS128" s="263"/>
      <c r="AT128" s="263"/>
      <c r="AU128" s="263"/>
      <c r="AV128" s="263"/>
      <c r="AW128" s="263"/>
      <c r="AX128" s="263"/>
      <c r="AY128" s="263"/>
      <c r="AZ128" s="263"/>
      <c r="BA128" s="263"/>
      <c r="BB128" s="263"/>
      <c r="BC128" s="263"/>
      <c r="BD128" s="263"/>
      <c r="BE128" s="263"/>
      <c r="BF128" s="263"/>
      <c r="BG128" s="263"/>
      <c r="BH128" s="263"/>
      <c r="BI128" s="263"/>
      <c r="BJ128" s="263"/>
      <c r="BK128" s="263"/>
      <c r="BL128" s="263"/>
      <c r="BM128" s="263"/>
      <c r="BN128" s="263"/>
      <c r="BO128" s="263"/>
      <c r="BP128" s="263"/>
      <c r="BQ128" s="263"/>
      <c r="BR128" s="263"/>
      <c r="BS128" s="263"/>
      <c r="BT128" s="263"/>
      <c r="BU128" s="263"/>
      <c r="BV128" s="263"/>
      <c r="BW128" s="263"/>
      <c r="BX128" s="263"/>
      <c r="BY128" s="263"/>
      <c r="BZ128" s="263"/>
      <c r="CA128" s="263"/>
      <c r="CB128" s="263"/>
      <c r="CC128" s="263"/>
      <c r="CD128" s="263"/>
      <c r="CE128" s="263"/>
      <c r="CF128" s="263"/>
      <c r="CG128" s="263"/>
      <c r="CH128" s="263"/>
      <c r="CI128" s="263"/>
      <c r="CJ128" s="263"/>
      <c r="CK128" s="263"/>
      <c r="CL128" s="263"/>
      <c r="CM128" s="263"/>
      <c r="CN128" s="263"/>
      <c r="CO128" s="263"/>
      <c r="CP128" s="263"/>
      <c r="CQ128" s="263"/>
      <c r="CR128" s="263"/>
      <c r="CS128" s="263"/>
      <c r="CT128" s="263"/>
      <c r="CU128" s="263"/>
      <c r="CV128" s="263"/>
      <c r="CW128" s="263"/>
      <c r="CX128" s="263"/>
      <c r="CY128" s="263"/>
      <c r="CZ128" s="263"/>
      <c r="DA128" s="263"/>
      <c r="DB128" s="263"/>
      <c r="DC128" s="263"/>
      <c r="DD128" s="263"/>
      <c r="DE128" s="263"/>
      <c r="DF128" s="263"/>
      <c r="DG128" s="263"/>
      <c r="DH128" s="263"/>
      <c r="DI128" s="263"/>
      <c r="DJ128" s="263"/>
      <c r="DK128" s="263"/>
      <c r="DL128" s="263"/>
      <c r="DM128" s="263"/>
      <c r="DN128" s="263"/>
      <c r="DO128" s="263"/>
      <c r="DP128" s="263"/>
      <c r="DQ128" s="263"/>
      <c r="DR128" s="263"/>
      <c r="DS128" s="263"/>
      <c r="DT128" s="263"/>
      <c r="DU128" s="263"/>
      <c r="DV128" s="263"/>
      <c r="DW128" s="263"/>
      <c r="DX128" s="263"/>
      <c r="DY128" s="263"/>
      <c r="DZ128" s="263"/>
      <c r="EA128" s="263"/>
      <c r="EB128" s="263"/>
      <c r="EC128" s="263"/>
      <c r="ED128" s="263"/>
      <c r="EE128" s="263"/>
      <c r="EF128" s="263"/>
      <c r="EG128" s="263"/>
      <c r="EH128" s="263"/>
      <c r="EI128" s="263"/>
      <c r="EJ128" s="263"/>
      <c r="EK128" s="263"/>
      <c r="EL128" s="263"/>
      <c r="EM128" s="263"/>
      <c r="EN128" s="263"/>
      <c r="EO128" s="263"/>
      <c r="EP128" s="263"/>
      <c r="EQ128" s="263"/>
      <c r="ER128" s="263"/>
      <c r="ES128" s="263"/>
      <c r="ET128" s="263"/>
      <c r="EU128" s="263"/>
      <c r="EV128" s="263"/>
      <c r="EW128" s="263"/>
      <c r="EX128" s="263"/>
      <c r="EY128" s="263"/>
      <c r="EZ128" s="263"/>
      <c r="FA128" s="263"/>
      <c r="FB128" s="263"/>
      <c r="FC128" s="263"/>
      <c r="FD128" s="263"/>
      <c r="FE128" s="263"/>
      <c r="FF128" s="263"/>
      <c r="FG128" s="263"/>
      <c r="FH128" s="263"/>
      <c r="FI128" s="263"/>
      <c r="FJ128" s="263"/>
      <c r="FK128" s="263"/>
      <c r="FL128" s="263"/>
      <c r="FM128" s="263"/>
      <c r="FN128" s="263"/>
      <c r="FO128" s="263"/>
      <c r="FP128" s="263"/>
      <c r="FQ128" s="263"/>
      <c r="FR128" s="263"/>
      <c r="FS128" s="263"/>
      <c r="FT128" s="263"/>
      <c r="FU128" s="263"/>
      <c r="FV128" s="263"/>
      <c r="FW128" s="263"/>
      <c r="FX128" s="263"/>
      <c r="FY128" s="263"/>
      <c r="FZ128" s="263"/>
      <c r="GA128" s="263"/>
      <c r="GB128" s="263"/>
      <c r="GC128" s="263"/>
      <c r="GD128" s="263"/>
      <c r="GE128" s="263"/>
      <c r="GF128" s="263"/>
      <c r="GG128" s="263"/>
      <c r="GH128" s="263"/>
      <c r="GI128" s="263"/>
      <c r="GJ128" s="263"/>
      <c r="GK128" s="263"/>
      <c r="GL128" s="263"/>
      <c r="GM128" s="263"/>
    </row>
    <row r="129" spans="1:195" ht="32.25" x14ac:dyDescent="0.2">
      <c r="B129" s="58" t="s">
        <v>553</v>
      </c>
      <c r="C129" s="65"/>
      <c r="D129" s="91" t="s">
        <v>1004</v>
      </c>
      <c r="E129" s="91" t="s">
        <v>793</v>
      </c>
      <c r="F129" s="412">
        <v>0.05</v>
      </c>
      <c r="G129" s="308" t="s">
        <v>26</v>
      </c>
      <c r="H129" s="395">
        <v>0.8</v>
      </c>
      <c r="I129" s="396" t="s">
        <v>1084</v>
      </c>
      <c r="J129" s="414">
        <v>0.8</v>
      </c>
      <c r="K129" s="394" t="s">
        <v>554</v>
      </c>
      <c r="L129" s="324"/>
      <c r="Q129" s="416">
        <v>8.3000000000000004E-2</v>
      </c>
      <c r="S129" s="412" t="s">
        <v>848</v>
      </c>
      <c r="T129" s="417">
        <v>4.2000000000000003E-2</v>
      </c>
      <c r="U129" s="417">
        <v>7.7000000000000008E-6</v>
      </c>
      <c r="V129" s="417">
        <v>4900</v>
      </c>
      <c r="W129" s="417">
        <v>1.6000000000000001E-4</v>
      </c>
      <c r="X129" s="387">
        <v>4.2</v>
      </c>
      <c r="Y129" s="388" t="s">
        <v>29</v>
      </c>
      <c r="Z129" s="327" t="s">
        <v>1357</v>
      </c>
      <c r="AA129" s="326" t="s">
        <v>1357</v>
      </c>
      <c r="AB129" s="389">
        <v>0.6</v>
      </c>
      <c r="AC129" s="390" t="s">
        <v>555</v>
      </c>
      <c r="AD129" s="409">
        <v>2.1</v>
      </c>
      <c r="AE129" s="406" t="s">
        <v>556</v>
      </c>
      <c r="AF129" s="392">
        <v>0.06</v>
      </c>
      <c r="AG129" s="308" t="s">
        <v>557</v>
      </c>
      <c r="AH129" s="411">
        <v>0.21</v>
      </c>
      <c r="AI129" s="316" t="s">
        <v>33</v>
      </c>
      <c r="AJ129" s="392" t="s">
        <v>1357</v>
      </c>
      <c r="AK129" s="308" t="s">
        <v>1357</v>
      </c>
      <c r="AL129" s="393" t="s">
        <v>1357</v>
      </c>
      <c r="AM129" s="394" t="s">
        <v>1357</v>
      </c>
      <c r="AN129" s="263"/>
      <c r="AO129" s="263"/>
      <c r="AP129" s="263"/>
      <c r="AQ129" s="263"/>
      <c r="AR129" s="263"/>
      <c r="AS129" s="263"/>
      <c r="AT129" s="263"/>
      <c r="AU129" s="263"/>
      <c r="AV129" s="263"/>
      <c r="AW129" s="263"/>
      <c r="AX129" s="263"/>
      <c r="AY129" s="263"/>
      <c r="AZ129" s="263"/>
      <c r="BA129" s="263"/>
      <c r="BB129" s="263"/>
      <c r="BC129" s="263"/>
      <c r="BD129" s="263"/>
      <c r="BE129" s="263"/>
      <c r="BF129" s="263"/>
      <c r="BG129" s="263"/>
      <c r="BH129" s="263"/>
      <c r="BI129" s="263"/>
      <c r="BJ129" s="263"/>
      <c r="BK129" s="263"/>
      <c r="BL129" s="263"/>
      <c r="BM129" s="263"/>
      <c r="BN129" s="263"/>
      <c r="BO129" s="263"/>
      <c r="BP129" s="263"/>
      <c r="BQ129" s="263"/>
      <c r="BR129" s="263"/>
      <c r="BS129" s="263"/>
      <c r="BT129" s="263"/>
      <c r="BU129" s="263"/>
      <c r="BV129" s="263"/>
      <c r="BW129" s="263"/>
      <c r="BX129" s="263"/>
      <c r="BY129" s="263"/>
      <c r="BZ129" s="263"/>
      <c r="CA129" s="263"/>
      <c r="CB129" s="263"/>
      <c r="CC129" s="263"/>
      <c r="CD129" s="263"/>
      <c r="CE129" s="263"/>
      <c r="CF129" s="263"/>
      <c r="CG129" s="263"/>
      <c r="CH129" s="263"/>
      <c r="CI129" s="263"/>
      <c r="CJ129" s="263"/>
      <c r="CK129" s="263"/>
      <c r="CL129" s="263"/>
      <c r="CM129" s="263"/>
      <c r="CN129" s="263"/>
      <c r="CO129" s="263"/>
      <c r="CP129" s="263"/>
      <c r="CQ129" s="263"/>
      <c r="CR129" s="263"/>
      <c r="CS129" s="263"/>
      <c r="CT129" s="263"/>
      <c r="CU129" s="263"/>
      <c r="CV129" s="263"/>
      <c r="CW129" s="263"/>
      <c r="CX129" s="263"/>
      <c r="CY129" s="263"/>
      <c r="CZ129" s="263"/>
      <c r="DA129" s="263"/>
      <c r="DB129" s="263"/>
      <c r="DC129" s="263"/>
      <c r="DD129" s="263"/>
      <c r="DE129" s="263"/>
      <c r="DF129" s="263"/>
      <c r="DG129" s="263"/>
      <c r="DH129" s="263"/>
      <c r="DI129" s="263"/>
      <c r="DJ129" s="263"/>
      <c r="DK129" s="263"/>
      <c r="DL129" s="263"/>
      <c r="DM129" s="263"/>
      <c r="DN129" s="263"/>
      <c r="DO129" s="263"/>
      <c r="DP129" s="263"/>
      <c r="DQ129" s="263"/>
      <c r="DR129" s="263"/>
      <c r="DS129" s="263"/>
      <c r="DT129" s="263"/>
      <c r="DU129" s="263"/>
      <c r="DV129" s="263"/>
      <c r="DW129" s="263"/>
      <c r="DX129" s="263"/>
      <c r="DY129" s="263"/>
      <c r="DZ129" s="263"/>
      <c r="EA129" s="263"/>
      <c r="EB129" s="263"/>
      <c r="EC129" s="263"/>
      <c r="ED129" s="263"/>
      <c r="EE129" s="263"/>
      <c r="EF129" s="263"/>
      <c r="EG129" s="263"/>
      <c r="EH129" s="263"/>
      <c r="EI129" s="263"/>
      <c r="EJ129" s="263"/>
      <c r="EK129" s="263"/>
      <c r="EL129" s="263"/>
      <c r="EM129" s="263"/>
      <c r="EN129" s="263"/>
      <c r="EO129" s="263"/>
      <c r="EP129" s="263"/>
      <c r="EQ129" s="263"/>
      <c r="ER129" s="263"/>
      <c r="ES129" s="263"/>
      <c r="ET129" s="263"/>
      <c r="EU129" s="263"/>
      <c r="EV129" s="263"/>
      <c r="EW129" s="263"/>
      <c r="EX129" s="263"/>
      <c r="EY129" s="263"/>
      <c r="EZ129" s="263"/>
      <c r="FA129" s="263"/>
      <c r="FB129" s="263"/>
      <c r="FC129" s="263"/>
      <c r="FD129" s="263"/>
      <c r="FE129" s="263"/>
      <c r="FF129" s="263"/>
      <c r="FG129" s="263"/>
      <c r="FH129" s="263"/>
      <c r="FI129" s="263"/>
      <c r="FJ129" s="263"/>
      <c r="FK129" s="263"/>
      <c r="FL129" s="263"/>
      <c r="FM129" s="263"/>
      <c r="FN129" s="263"/>
      <c r="FO129" s="263"/>
      <c r="FP129" s="263"/>
      <c r="FQ129" s="263"/>
      <c r="FR129" s="263"/>
      <c r="FS129" s="263"/>
      <c r="FT129" s="263"/>
      <c r="FU129" s="263"/>
      <c r="FV129" s="263"/>
      <c r="FW129" s="263"/>
      <c r="FX129" s="263"/>
      <c r="FY129" s="263"/>
      <c r="FZ129" s="263"/>
      <c r="GA129" s="263"/>
      <c r="GB129" s="263"/>
      <c r="GC129" s="263"/>
      <c r="GD129" s="263"/>
      <c r="GE129" s="263"/>
      <c r="GF129" s="263"/>
      <c r="GG129" s="263"/>
      <c r="GH129" s="263"/>
      <c r="GI129" s="263"/>
      <c r="GJ129" s="263"/>
      <c r="GK129" s="263"/>
      <c r="GL129" s="263"/>
      <c r="GM129" s="263"/>
    </row>
    <row r="130" spans="1:195" ht="32.25" x14ac:dyDescent="0.2">
      <c r="B130" s="58" t="s">
        <v>558</v>
      </c>
      <c r="C130" s="65"/>
      <c r="D130" s="91" t="s">
        <v>1004</v>
      </c>
      <c r="E130" s="91" t="s">
        <v>794</v>
      </c>
      <c r="F130" s="412">
        <v>0.1</v>
      </c>
      <c r="G130" s="308" t="s">
        <v>26</v>
      </c>
      <c r="H130" s="395">
        <v>0.8</v>
      </c>
      <c r="I130" s="396" t="s">
        <v>1084</v>
      </c>
      <c r="J130" s="414">
        <v>0.8</v>
      </c>
      <c r="K130" s="394" t="s">
        <v>554</v>
      </c>
      <c r="L130" s="324"/>
      <c r="Q130" s="416">
        <v>0.05</v>
      </c>
      <c r="S130" s="412" t="s">
        <v>848</v>
      </c>
      <c r="T130" s="417">
        <v>3.2000000000000001E-2</v>
      </c>
      <c r="U130" s="417">
        <v>7.7000000000000008E-6</v>
      </c>
      <c r="V130" s="417">
        <v>24000</v>
      </c>
      <c r="W130" s="417">
        <v>6.4999999999999994E-5</v>
      </c>
      <c r="X130" s="387">
        <v>4.2999999999999997E-2</v>
      </c>
      <c r="Y130" s="388" t="s">
        <v>29</v>
      </c>
      <c r="Z130" s="327" t="s">
        <v>1357</v>
      </c>
      <c r="AA130" s="326" t="s">
        <v>1357</v>
      </c>
      <c r="AB130" s="389">
        <v>3</v>
      </c>
      <c r="AC130" s="390" t="s">
        <v>559</v>
      </c>
      <c r="AD130" s="409">
        <v>11</v>
      </c>
      <c r="AE130" s="406" t="s">
        <v>556</v>
      </c>
      <c r="AF130" s="392">
        <v>0.3</v>
      </c>
      <c r="AG130" s="308" t="s">
        <v>560</v>
      </c>
      <c r="AH130" s="411">
        <v>1.1000000000000001</v>
      </c>
      <c r="AI130" s="316" t="s">
        <v>33</v>
      </c>
      <c r="AJ130" s="392" t="s">
        <v>1357</v>
      </c>
      <c r="AK130" s="308" t="s">
        <v>1357</v>
      </c>
      <c r="AL130" s="393" t="s">
        <v>1357</v>
      </c>
      <c r="AM130" s="394" t="s">
        <v>1357</v>
      </c>
      <c r="AN130" s="263"/>
      <c r="AO130" s="263"/>
      <c r="AP130" s="263"/>
      <c r="AQ130" s="263"/>
      <c r="AR130" s="263"/>
      <c r="AS130" s="263"/>
      <c r="AT130" s="263"/>
      <c r="AU130" s="263"/>
      <c r="AV130" s="263"/>
      <c r="AW130" s="263"/>
      <c r="AX130" s="263"/>
      <c r="AY130" s="263"/>
      <c r="AZ130" s="263"/>
      <c r="BA130" s="263"/>
      <c r="BB130" s="263"/>
      <c r="BC130" s="263"/>
      <c r="BD130" s="263"/>
      <c r="BE130" s="263"/>
      <c r="BF130" s="263"/>
      <c r="BG130" s="263"/>
      <c r="BH130" s="263"/>
      <c r="BI130" s="263"/>
      <c r="BJ130" s="263"/>
      <c r="BK130" s="263"/>
      <c r="BL130" s="263"/>
      <c r="BM130" s="263"/>
      <c r="BN130" s="263"/>
      <c r="BO130" s="263"/>
      <c r="BP130" s="263"/>
      <c r="BQ130" s="263"/>
      <c r="BR130" s="263"/>
      <c r="BS130" s="263"/>
      <c r="BT130" s="263"/>
      <c r="BU130" s="263"/>
      <c r="BV130" s="263"/>
      <c r="BW130" s="263"/>
      <c r="BX130" s="263"/>
      <c r="BY130" s="263"/>
      <c r="BZ130" s="263"/>
      <c r="CA130" s="263"/>
      <c r="CB130" s="263"/>
      <c r="CC130" s="263"/>
      <c r="CD130" s="263"/>
      <c r="CE130" s="263"/>
      <c r="CF130" s="263"/>
      <c r="CG130" s="263"/>
      <c r="CH130" s="263"/>
      <c r="CI130" s="263"/>
      <c r="CJ130" s="263"/>
      <c r="CK130" s="263"/>
      <c r="CL130" s="263"/>
      <c r="CM130" s="263"/>
      <c r="CN130" s="263"/>
      <c r="CO130" s="263"/>
      <c r="CP130" s="263"/>
      <c r="CQ130" s="263"/>
      <c r="CR130" s="263"/>
      <c r="CS130" s="263"/>
      <c r="CT130" s="263"/>
      <c r="CU130" s="263"/>
      <c r="CV130" s="263"/>
      <c r="CW130" s="263"/>
      <c r="CX130" s="263"/>
      <c r="CY130" s="263"/>
      <c r="CZ130" s="263"/>
      <c r="DA130" s="263"/>
      <c r="DB130" s="263"/>
      <c r="DC130" s="263"/>
      <c r="DD130" s="263"/>
      <c r="DE130" s="263"/>
      <c r="DF130" s="263"/>
      <c r="DG130" s="263"/>
      <c r="DH130" s="263"/>
      <c r="DI130" s="263"/>
      <c r="DJ130" s="263"/>
      <c r="DK130" s="263"/>
      <c r="DL130" s="263"/>
      <c r="DM130" s="263"/>
      <c r="DN130" s="263"/>
      <c r="DO130" s="263"/>
      <c r="DP130" s="263"/>
      <c r="DQ130" s="263"/>
      <c r="DR130" s="263"/>
      <c r="DS130" s="263"/>
      <c r="DT130" s="263"/>
      <c r="DU130" s="263"/>
      <c r="DV130" s="263"/>
      <c r="DW130" s="263"/>
      <c r="DX130" s="263"/>
      <c r="DY130" s="263"/>
      <c r="DZ130" s="263"/>
      <c r="EA130" s="263"/>
      <c r="EB130" s="263"/>
      <c r="EC130" s="263"/>
      <c r="ED130" s="263"/>
      <c r="EE130" s="263"/>
      <c r="EF130" s="263"/>
      <c r="EG130" s="263"/>
      <c r="EH130" s="263"/>
      <c r="EI130" s="263"/>
      <c r="EJ130" s="263"/>
      <c r="EK130" s="263"/>
      <c r="EL130" s="263"/>
      <c r="EM130" s="263"/>
      <c r="EN130" s="263"/>
      <c r="EO130" s="263"/>
      <c r="EP130" s="263"/>
      <c r="EQ130" s="263"/>
      <c r="ER130" s="263"/>
      <c r="ES130" s="263"/>
      <c r="ET130" s="263"/>
      <c r="EU130" s="263"/>
      <c r="EV130" s="263"/>
      <c r="EW130" s="263"/>
      <c r="EX130" s="263"/>
      <c r="EY130" s="263"/>
      <c r="EZ130" s="263"/>
      <c r="FA130" s="263"/>
      <c r="FB130" s="263"/>
      <c r="FC130" s="263"/>
      <c r="FD130" s="263"/>
      <c r="FE130" s="263"/>
      <c r="FF130" s="263"/>
      <c r="FG130" s="263"/>
      <c r="FH130" s="263"/>
      <c r="FI130" s="263"/>
      <c r="FJ130" s="263"/>
      <c r="FK130" s="263"/>
      <c r="FL130" s="263"/>
      <c r="FM130" s="263"/>
      <c r="FN130" s="263"/>
      <c r="FO130" s="263"/>
      <c r="FP130" s="263"/>
      <c r="FQ130" s="263"/>
      <c r="FR130" s="263"/>
      <c r="FS130" s="263"/>
      <c r="FT130" s="263"/>
      <c r="FU130" s="263"/>
      <c r="FV130" s="263"/>
      <c r="FW130" s="263"/>
      <c r="FX130" s="263"/>
      <c r="FY130" s="263"/>
      <c r="FZ130" s="263"/>
      <c r="GA130" s="263"/>
      <c r="GB130" s="263"/>
      <c r="GC130" s="263"/>
      <c r="GD130" s="263"/>
      <c r="GE130" s="263"/>
      <c r="GF130" s="263"/>
      <c r="GG130" s="263"/>
      <c r="GH130" s="263"/>
      <c r="GI130" s="263"/>
      <c r="GJ130" s="263"/>
      <c r="GK130" s="263"/>
      <c r="GL130" s="263"/>
      <c r="GM130" s="263"/>
    </row>
    <row r="131" spans="1:195" ht="63.75" x14ac:dyDescent="0.2">
      <c r="B131" s="287" t="s">
        <v>561</v>
      </c>
      <c r="C131" s="58"/>
      <c r="D131" s="91"/>
      <c r="E131" s="323" t="s">
        <v>479</v>
      </c>
      <c r="F131" s="412">
        <v>0.13</v>
      </c>
      <c r="G131" s="308" t="s">
        <v>562</v>
      </c>
      <c r="H131" s="395">
        <v>0.8</v>
      </c>
      <c r="I131" s="538" t="s">
        <v>563</v>
      </c>
      <c r="J131" s="414">
        <v>1</v>
      </c>
      <c r="K131" s="398" t="s">
        <v>1026</v>
      </c>
      <c r="L131" s="324">
        <v>0.7</v>
      </c>
      <c r="M131" s="415">
        <v>11.67</v>
      </c>
      <c r="N131" s="415">
        <v>2.69</v>
      </c>
      <c r="O131" s="415">
        <v>4.3</v>
      </c>
      <c r="P131" s="308" t="s">
        <v>1051</v>
      </c>
      <c r="Q131" s="416">
        <v>0.105</v>
      </c>
      <c r="S131" s="412" t="s">
        <v>921</v>
      </c>
      <c r="T131" s="417">
        <v>4.2999999999999997E-2</v>
      </c>
      <c r="U131" s="417">
        <v>9.0000000000000002E-6</v>
      </c>
      <c r="V131" s="417">
        <v>1020000</v>
      </c>
      <c r="W131" s="417">
        <v>1.13E-6</v>
      </c>
      <c r="X131" s="387">
        <v>1.6199999999999999E-3</v>
      </c>
      <c r="Y131" s="404" t="s">
        <v>375</v>
      </c>
      <c r="Z131" s="327" t="s">
        <v>1357</v>
      </c>
      <c r="AA131" s="326" t="s">
        <v>1357</v>
      </c>
      <c r="AB131" s="389" t="s">
        <v>1357</v>
      </c>
      <c r="AC131" s="390" t="s">
        <v>1357</v>
      </c>
      <c r="AD131" s="391" t="s">
        <v>1357</v>
      </c>
      <c r="AE131" s="326" t="s">
        <v>1357</v>
      </c>
      <c r="AF131" s="392" t="s">
        <v>1357</v>
      </c>
      <c r="AG131" s="308" t="s">
        <v>1357</v>
      </c>
      <c r="AH131" s="393" t="s">
        <v>1357</v>
      </c>
      <c r="AI131" s="308" t="s">
        <v>1357</v>
      </c>
      <c r="AJ131" s="392">
        <v>7.3</v>
      </c>
      <c r="AK131" s="308" t="s">
        <v>564</v>
      </c>
      <c r="AL131" s="411">
        <v>9.2000000000000003E-4</v>
      </c>
      <c r="AM131" s="398" t="s">
        <v>565</v>
      </c>
      <c r="AN131" s="263"/>
      <c r="AO131" s="263"/>
      <c r="AP131" s="263"/>
      <c r="AQ131" s="263"/>
      <c r="AR131" s="263"/>
      <c r="AS131" s="263"/>
      <c r="AT131" s="263"/>
      <c r="AU131" s="263"/>
      <c r="AV131" s="263"/>
      <c r="AW131" s="263"/>
      <c r="AX131" s="263"/>
      <c r="AY131" s="263"/>
      <c r="AZ131" s="263"/>
      <c r="BA131" s="263"/>
      <c r="BB131" s="263"/>
      <c r="BC131" s="263"/>
      <c r="BD131" s="263"/>
      <c r="BE131" s="263"/>
      <c r="BF131" s="263"/>
      <c r="BG131" s="263"/>
      <c r="BH131" s="263"/>
      <c r="BI131" s="263"/>
      <c r="BJ131" s="263"/>
      <c r="BK131" s="263"/>
      <c r="BL131" s="263"/>
      <c r="BM131" s="263"/>
      <c r="BN131" s="263"/>
      <c r="BO131" s="263"/>
      <c r="BP131" s="263"/>
      <c r="BQ131" s="263"/>
      <c r="BR131" s="263"/>
      <c r="BS131" s="263"/>
      <c r="BT131" s="263"/>
      <c r="BU131" s="263"/>
      <c r="BV131" s="263"/>
      <c r="BW131" s="263"/>
      <c r="BX131" s="263"/>
      <c r="BY131" s="263"/>
      <c r="BZ131" s="263"/>
      <c r="CA131" s="263"/>
      <c r="CB131" s="263"/>
      <c r="CC131" s="263"/>
      <c r="CD131" s="263"/>
      <c r="CE131" s="263"/>
      <c r="CF131" s="263"/>
      <c r="CG131" s="263"/>
      <c r="CH131" s="263"/>
      <c r="CI131" s="263"/>
      <c r="CJ131" s="263"/>
      <c r="CK131" s="263"/>
      <c r="CL131" s="263"/>
      <c r="CM131" s="263"/>
      <c r="CN131" s="263"/>
      <c r="CO131" s="263"/>
      <c r="CP131" s="263"/>
      <c r="CQ131" s="263"/>
      <c r="CR131" s="263"/>
      <c r="CS131" s="263"/>
      <c r="CT131" s="263"/>
      <c r="CU131" s="263"/>
      <c r="CV131" s="263"/>
      <c r="CW131" s="263"/>
      <c r="CX131" s="263"/>
      <c r="CY131" s="263"/>
      <c r="CZ131" s="263"/>
      <c r="DA131" s="263"/>
      <c r="DB131" s="263"/>
      <c r="DC131" s="263"/>
      <c r="DD131" s="263"/>
      <c r="DE131" s="263"/>
      <c r="DF131" s="263"/>
      <c r="DG131" s="263"/>
      <c r="DH131" s="263"/>
      <c r="DI131" s="263"/>
      <c r="DJ131" s="263"/>
      <c r="DK131" s="263"/>
      <c r="DL131" s="263"/>
      <c r="DM131" s="263"/>
      <c r="DN131" s="263"/>
      <c r="DO131" s="263"/>
      <c r="DP131" s="263"/>
      <c r="DQ131" s="263"/>
      <c r="DR131" s="263"/>
      <c r="DS131" s="263"/>
      <c r="DT131" s="263"/>
      <c r="DU131" s="263"/>
      <c r="DV131" s="263"/>
      <c r="DW131" s="263"/>
      <c r="DX131" s="263"/>
      <c r="DY131" s="263"/>
      <c r="DZ131" s="263"/>
      <c r="EA131" s="263"/>
      <c r="EB131" s="263"/>
      <c r="EC131" s="263"/>
      <c r="ED131" s="263"/>
      <c r="EE131" s="263"/>
      <c r="EF131" s="263"/>
      <c r="EG131" s="263"/>
      <c r="EH131" s="263"/>
      <c r="EI131" s="263"/>
      <c r="EJ131" s="263"/>
      <c r="EK131" s="263"/>
      <c r="EL131" s="263"/>
      <c r="EM131" s="263"/>
      <c r="EN131" s="263"/>
      <c r="EO131" s="263"/>
      <c r="EP131" s="263"/>
      <c r="EQ131" s="263"/>
      <c r="ER131" s="263"/>
      <c r="ES131" s="263"/>
      <c r="ET131" s="263"/>
      <c r="EU131" s="263"/>
      <c r="EV131" s="263"/>
      <c r="EW131" s="263"/>
      <c r="EX131" s="263"/>
      <c r="EY131" s="263"/>
      <c r="EZ131" s="263"/>
      <c r="FA131" s="263"/>
      <c r="FB131" s="263"/>
      <c r="FC131" s="263"/>
      <c r="FD131" s="263"/>
      <c r="FE131" s="263"/>
      <c r="FF131" s="263"/>
      <c r="FG131" s="263"/>
      <c r="FH131" s="263"/>
      <c r="FI131" s="263"/>
      <c r="FJ131" s="263"/>
      <c r="FK131" s="263"/>
      <c r="FL131" s="263"/>
      <c r="FM131" s="263"/>
      <c r="FN131" s="263"/>
      <c r="FO131" s="263"/>
      <c r="FP131" s="263"/>
      <c r="FQ131" s="263"/>
      <c r="FR131" s="263"/>
      <c r="FS131" s="263"/>
      <c r="FT131" s="263"/>
      <c r="FU131" s="263"/>
      <c r="FV131" s="263"/>
      <c r="FW131" s="263"/>
      <c r="FX131" s="263"/>
      <c r="FY131" s="263"/>
      <c r="FZ131" s="263"/>
      <c r="GA131" s="263"/>
      <c r="GB131" s="263"/>
      <c r="GC131" s="263"/>
      <c r="GD131" s="263"/>
      <c r="GE131" s="263"/>
      <c r="GF131" s="263"/>
      <c r="GG131" s="263"/>
      <c r="GH131" s="263"/>
      <c r="GI131" s="263"/>
      <c r="GJ131" s="263"/>
      <c r="GK131" s="263"/>
      <c r="GL131" s="263"/>
      <c r="GM131" s="263"/>
    </row>
    <row r="132" spans="1:195" s="103" customFormat="1" ht="32.25" x14ac:dyDescent="0.2">
      <c r="B132" s="287" t="s">
        <v>566</v>
      </c>
      <c r="C132" s="90"/>
      <c r="D132" s="91"/>
      <c r="E132" s="91" t="s">
        <v>795</v>
      </c>
      <c r="F132" s="395">
        <v>0.13</v>
      </c>
      <c r="G132" s="316" t="s">
        <v>554</v>
      </c>
      <c r="H132" s="395">
        <v>0.8</v>
      </c>
      <c r="I132" s="396" t="s">
        <v>1084</v>
      </c>
      <c r="J132" s="397">
        <v>0.8</v>
      </c>
      <c r="K132" s="398" t="s">
        <v>554</v>
      </c>
      <c r="L132" s="399"/>
      <c r="M132" s="400"/>
      <c r="N132" s="400"/>
      <c r="O132" s="400"/>
      <c r="P132" s="316"/>
      <c r="Q132" s="401">
        <v>0.105</v>
      </c>
      <c r="R132" s="316"/>
      <c r="S132" s="395" t="s">
        <v>921</v>
      </c>
      <c r="T132" s="402">
        <v>3.0200000000000001E-2</v>
      </c>
      <c r="U132" s="402">
        <v>6.3500000000000002E-6</v>
      </c>
      <c r="V132" s="402">
        <v>49096</v>
      </c>
      <c r="W132" s="402">
        <v>1.6099999999999998E-5</v>
      </c>
      <c r="X132" s="403">
        <v>0.20599999999999999</v>
      </c>
      <c r="Y132" s="404" t="s">
        <v>1330</v>
      </c>
      <c r="Z132" s="327" t="s">
        <v>1357</v>
      </c>
      <c r="AA132" s="326" t="s">
        <v>1357</v>
      </c>
      <c r="AB132" s="407">
        <v>0.4</v>
      </c>
      <c r="AC132" s="408" t="s">
        <v>567</v>
      </c>
      <c r="AD132" s="409">
        <v>1.4</v>
      </c>
      <c r="AE132" s="406" t="s">
        <v>556</v>
      </c>
      <c r="AF132" s="410">
        <v>0.04</v>
      </c>
      <c r="AG132" s="316" t="s">
        <v>424</v>
      </c>
      <c r="AH132" s="411">
        <v>0.14000000000000001</v>
      </c>
      <c r="AI132" s="316" t="s">
        <v>33</v>
      </c>
      <c r="AJ132" s="410" t="s">
        <v>1357</v>
      </c>
      <c r="AK132" s="316" t="s">
        <v>1357</v>
      </c>
      <c r="AL132" s="411" t="s">
        <v>1357</v>
      </c>
      <c r="AM132" s="398" t="s">
        <v>1357</v>
      </c>
      <c r="AN132" s="263"/>
      <c r="AO132" s="263"/>
      <c r="AP132" s="263"/>
      <c r="AQ132" s="263"/>
      <c r="AR132" s="263"/>
      <c r="AS132" s="263"/>
      <c r="AT132" s="263"/>
      <c r="AU132" s="263"/>
      <c r="AV132" s="263"/>
      <c r="AW132" s="263"/>
      <c r="AX132" s="263"/>
      <c r="AY132" s="263"/>
      <c r="AZ132" s="263"/>
      <c r="BA132" s="263"/>
      <c r="BB132" s="263"/>
      <c r="BC132" s="263"/>
      <c r="BD132" s="263"/>
      <c r="BE132" s="263"/>
      <c r="BF132" s="263"/>
      <c r="BG132" s="263"/>
      <c r="BH132" s="263"/>
      <c r="BI132" s="263"/>
      <c r="BJ132" s="263"/>
      <c r="BK132" s="263"/>
      <c r="BL132" s="263"/>
      <c r="BM132" s="263"/>
      <c r="BN132" s="263"/>
      <c r="BO132" s="263"/>
      <c r="BP132" s="263"/>
      <c r="BQ132" s="263"/>
      <c r="BR132" s="263"/>
      <c r="BS132" s="263"/>
      <c r="BT132" s="263"/>
      <c r="BU132" s="263"/>
      <c r="BV132" s="263"/>
      <c r="BW132" s="263"/>
      <c r="BX132" s="263"/>
      <c r="BY132" s="263"/>
      <c r="BZ132" s="263"/>
      <c r="CA132" s="263"/>
      <c r="CB132" s="263"/>
      <c r="CC132" s="263"/>
      <c r="CD132" s="263"/>
      <c r="CE132" s="263"/>
      <c r="CF132" s="263"/>
      <c r="CG132" s="263"/>
      <c r="CH132" s="263"/>
      <c r="CI132" s="263"/>
      <c r="CJ132" s="263"/>
      <c r="CK132" s="263"/>
      <c r="CL132" s="263"/>
      <c r="CM132" s="263"/>
      <c r="CN132" s="263"/>
      <c r="CO132" s="263"/>
      <c r="CP132" s="263"/>
      <c r="CQ132" s="263"/>
      <c r="CR132" s="263"/>
      <c r="CS132" s="263"/>
      <c r="CT132" s="263"/>
      <c r="CU132" s="263"/>
      <c r="CV132" s="263"/>
      <c r="CW132" s="263"/>
      <c r="CX132" s="263"/>
      <c r="CY132" s="263"/>
      <c r="CZ132" s="263"/>
      <c r="DA132" s="263"/>
      <c r="DB132" s="263"/>
      <c r="DC132" s="263"/>
      <c r="DD132" s="263"/>
      <c r="DE132" s="263"/>
      <c r="DF132" s="263"/>
      <c r="DG132" s="263"/>
      <c r="DH132" s="263"/>
      <c r="DI132" s="263"/>
      <c r="DJ132" s="263"/>
      <c r="DK132" s="263"/>
      <c r="DL132" s="263"/>
      <c r="DM132" s="263"/>
      <c r="DN132" s="263"/>
      <c r="DO132" s="263"/>
      <c r="DP132" s="263"/>
      <c r="DQ132" s="263"/>
      <c r="DR132" s="263"/>
      <c r="DS132" s="263"/>
      <c r="DT132" s="263"/>
      <c r="DU132" s="263"/>
      <c r="DV132" s="263"/>
      <c r="DW132" s="263"/>
      <c r="DX132" s="263"/>
      <c r="DY132" s="263"/>
      <c r="DZ132" s="263"/>
      <c r="EA132" s="263"/>
      <c r="EB132" s="263"/>
      <c r="EC132" s="263"/>
      <c r="ED132" s="263"/>
      <c r="EE132" s="263"/>
      <c r="EF132" s="263"/>
      <c r="EG132" s="263"/>
      <c r="EH132" s="263"/>
      <c r="EI132" s="263"/>
      <c r="EJ132" s="263"/>
      <c r="EK132" s="263"/>
      <c r="EL132" s="263"/>
      <c r="EM132" s="263"/>
      <c r="EN132" s="263"/>
      <c r="EO132" s="263"/>
      <c r="EP132" s="263"/>
      <c r="EQ132" s="263"/>
      <c r="ER132" s="263"/>
      <c r="ES132" s="263"/>
      <c r="ET132" s="263"/>
      <c r="EU132" s="263"/>
      <c r="EV132" s="263"/>
      <c r="EW132" s="263"/>
      <c r="EX132" s="263"/>
      <c r="EY132" s="263"/>
      <c r="EZ132" s="263"/>
      <c r="FA132" s="263"/>
      <c r="FB132" s="263"/>
      <c r="FC132" s="263"/>
      <c r="FD132" s="263"/>
      <c r="FE132" s="263"/>
      <c r="FF132" s="263"/>
      <c r="FG132" s="263"/>
      <c r="FH132" s="263"/>
      <c r="FI132" s="263"/>
      <c r="FJ132" s="263"/>
      <c r="FK132" s="263"/>
      <c r="FL132" s="263"/>
      <c r="FM132" s="263"/>
      <c r="FN132" s="263"/>
      <c r="FO132" s="263"/>
      <c r="FP132" s="263"/>
      <c r="FQ132" s="263"/>
      <c r="FR132" s="263"/>
      <c r="FS132" s="263"/>
      <c r="FT132" s="263"/>
      <c r="FU132" s="263"/>
      <c r="FV132" s="263"/>
      <c r="FW132" s="263"/>
      <c r="FX132" s="263"/>
      <c r="FY132" s="263"/>
      <c r="FZ132" s="263"/>
      <c r="GA132" s="263"/>
      <c r="GB132" s="263"/>
      <c r="GC132" s="263"/>
      <c r="GD132" s="263"/>
      <c r="GE132" s="263"/>
      <c r="GF132" s="263"/>
      <c r="GG132" s="263"/>
      <c r="GH132" s="263"/>
      <c r="GI132" s="263"/>
      <c r="GJ132" s="263"/>
      <c r="GK132" s="263"/>
      <c r="GL132" s="263"/>
      <c r="GM132" s="263"/>
    </row>
    <row r="133" spans="1:195" s="103" customFormat="1" ht="32.25" x14ac:dyDescent="0.2">
      <c r="B133" s="287" t="s">
        <v>425</v>
      </c>
      <c r="C133" s="90"/>
      <c r="D133" s="91" t="s">
        <v>1004</v>
      </c>
      <c r="E133" s="91" t="s">
        <v>796</v>
      </c>
      <c r="F133" s="395">
        <v>0.1</v>
      </c>
      <c r="G133" s="316" t="s">
        <v>26</v>
      </c>
      <c r="H133" s="395">
        <v>0.8</v>
      </c>
      <c r="I133" s="396" t="s">
        <v>1084</v>
      </c>
      <c r="J133" s="397">
        <v>0.8</v>
      </c>
      <c r="K133" s="398" t="s">
        <v>554</v>
      </c>
      <c r="L133" s="399"/>
      <c r="M133" s="400"/>
      <c r="N133" s="400"/>
      <c r="O133" s="400"/>
      <c r="P133" s="316"/>
      <c r="Q133" s="401">
        <v>8.3000000000000004E-2</v>
      </c>
      <c r="R133" s="316"/>
      <c r="S133" s="395" t="s">
        <v>848</v>
      </c>
      <c r="T133" s="402">
        <v>6.0999999999999999E-2</v>
      </c>
      <c r="U133" s="402">
        <v>7.9000000000000006E-6</v>
      </c>
      <c r="V133" s="402">
        <v>7900</v>
      </c>
      <c r="W133" s="402">
        <v>7.7000000000000001E-5</v>
      </c>
      <c r="X133" s="403">
        <v>1.9</v>
      </c>
      <c r="Y133" s="404" t="s">
        <v>29</v>
      </c>
      <c r="Z133" s="327" t="s">
        <v>1357</v>
      </c>
      <c r="AA133" s="326" t="s">
        <v>1357</v>
      </c>
      <c r="AB133" s="407">
        <v>0.4</v>
      </c>
      <c r="AC133" s="408" t="s">
        <v>426</v>
      </c>
      <c r="AD133" s="409">
        <v>1.4</v>
      </c>
      <c r="AE133" s="406" t="s">
        <v>556</v>
      </c>
      <c r="AF133" s="410">
        <v>0.04</v>
      </c>
      <c r="AG133" s="316" t="s">
        <v>427</v>
      </c>
      <c r="AH133" s="411">
        <v>0.14000000000000001</v>
      </c>
      <c r="AI133" s="316" t="s">
        <v>33</v>
      </c>
      <c r="AJ133" s="410" t="s">
        <v>1357</v>
      </c>
      <c r="AK133" s="316" t="s">
        <v>1357</v>
      </c>
      <c r="AL133" s="411" t="s">
        <v>1357</v>
      </c>
      <c r="AM133" s="398" t="s">
        <v>1357</v>
      </c>
      <c r="AN133" s="263"/>
      <c r="AO133" s="263"/>
      <c r="AP133" s="263"/>
      <c r="AQ133" s="263"/>
      <c r="AR133" s="263"/>
      <c r="AS133" s="263"/>
      <c r="AT133" s="263"/>
      <c r="AU133" s="263"/>
      <c r="AV133" s="263"/>
      <c r="AW133" s="263"/>
      <c r="AX133" s="263"/>
      <c r="AY133" s="263"/>
      <c r="AZ133" s="263"/>
      <c r="BA133" s="263"/>
      <c r="BB133" s="263"/>
      <c r="BC133" s="263"/>
      <c r="BD133" s="263"/>
      <c r="BE133" s="263"/>
      <c r="BF133" s="263"/>
      <c r="BG133" s="263"/>
      <c r="BH133" s="263"/>
      <c r="BI133" s="263"/>
      <c r="BJ133" s="263"/>
      <c r="BK133" s="263"/>
      <c r="BL133" s="263"/>
      <c r="BM133" s="263"/>
      <c r="BN133" s="263"/>
      <c r="BO133" s="263"/>
      <c r="BP133" s="263"/>
      <c r="BQ133" s="263"/>
      <c r="BR133" s="263"/>
      <c r="BS133" s="263"/>
      <c r="BT133" s="263"/>
      <c r="BU133" s="263"/>
      <c r="BV133" s="263"/>
      <c r="BW133" s="263"/>
      <c r="BX133" s="263"/>
      <c r="BY133" s="263"/>
      <c r="BZ133" s="263"/>
      <c r="CA133" s="263"/>
      <c r="CB133" s="263"/>
      <c r="CC133" s="263"/>
      <c r="CD133" s="263"/>
      <c r="CE133" s="263"/>
      <c r="CF133" s="263"/>
      <c r="CG133" s="263"/>
      <c r="CH133" s="263"/>
      <c r="CI133" s="263"/>
      <c r="CJ133" s="263"/>
      <c r="CK133" s="263"/>
      <c r="CL133" s="263"/>
      <c r="CM133" s="263"/>
      <c r="CN133" s="263"/>
      <c r="CO133" s="263"/>
      <c r="CP133" s="263"/>
      <c r="CQ133" s="263"/>
      <c r="CR133" s="263"/>
      <c r="CS133" s="263"/>
      <c r="CT133" s="263"/>
      <c r="CU133" s="263"/>
      <c r="CV133" s="263"/>
      <c r="CW133" s="263"/>
      <c r="CX133" s="263"/>
      <c r="CY133" s="263"/>
      <c r="CZ133" s="263"/>
      <c r="DA133" s="263"/>
      <c r="DB133" s="263"/>
      <c r="DC133" s="263"/>
      <c r="DD133" s="263"/>
      <c r="DE133" s="263"/>
      <c r="DF133" s="263"/>
      <c r="DG133" s="263"/>
      <c r="DH133" s="263"/>
      <c r="DI133" s="263"/>
      <c r="DJ133" s="263"/>
      <c r="DK133" s="263"/>
      <c r="DL133" s="263"/>
      <c r="DM133" s="263"/>
      <c r="DN133" s="263"/>
      <c r="DO133" s="263"/>
      <c r="DP133" s="263"/>
      <c r="DQ133" s="263"/>
      <c r="DR133" s="263"/>
      <c r="DS133" s="263"/>
      <c r="DT133" s="263"/>
      <c r="DU133" s="263"/>
      <c r="DV133" s="263"/>
      <c r="DW133" s="263"/>
      <c r="DX133" s="263"/>
      <c r="DY133" s="263"/>
      <c r="DZ133" s="263"/>
      <c r="EA133" s="263"/>
      <c r="EB133" s="263"/>
      <c r="EC133" s="263"/>
      <c r="ED133" s="263"/>
      <c r="EE133" s="263"/>
      <c r="EF133" s="263"/>
      <c r="EG133" s="263"/>
      <c r="EH133" s="263"/>
      <c r="EI133" s="263"/>
      <c r="EJ133" s="263"/>
      <c r="EK133" s="263"/>
      <c r="EL133" s="263"/>
      <c r="EM133" s="263"/>
      <c r="EN133" s="263"/>
      <c r="EO133" s="263"/>
      <c r="EP133" s="263"/>
      <c r="EQ133" s="263"/>
      <c r="ER133" s="263"/>
      <c r="ES133" s="263"/>
      <c r="ET133" s="263"/>
      <c r="EU133" s="263"/>
      <c r="EV133" s="263"/>
      <c r="EW133" s="263"/>
      <c r="EX133" s="263"/>
      <c r="EY133" s="263"/>
      <c r="EZ133" s="263"/>
      <c r="FA133" s="263"/>
      <c r="FB133" s="263"/>
      <c r="FC133" s="263"/>
      <c r="FD133" s="263"/>
      <c r="FE133" s="263"/>
      <c r="FF133" s="263"/>
      <c r="FG133" s="263"/>
      <c r="FH133" s="263"/>
      <c r="FI133" s="263"/>
      <c r="FJ133" s="263"/>
      <c r="FK133" s="263"/>
      <c r="FL133" s="263"/>
      <c r="FM133" s="263"/>
      <c r="FN133" s="263"/>
      <c r="FO133" s="263"/>
      <c r="FP133" s="263"/>
      <c r="FQ133" s="263"/>
      <c r="FR133" s="263"/>
      <c r="FS133" s="263"/>
      <c r="FT133" s="263"/>
      <c r="FU133" s="263"/>
      <c r="FV133" s="263"/>
      <c r="FW133" s="263"/>
      <c r="FX133" s="263"/>
      <c r="FY133" s="263"/>
      <c r="FZ133" s="263"/>
      <c r="GA133" s="263"/>
      <c r="GB133" s="263"/>
      <c r="GC133" s="263"/>
      <c r="GD133" s="263"/>
      <c r="GE133" s="263"/>
      <c r="GF133" s="263"/>
      <c r="GG133" s="263"/>
      <c r="GH133" s="263"/>
      <c r="GI133" s="263"/>
      <c r="GJ133" s="263"/>
      <c r="GK133" s="263"/>
      <c r="GL133" s="263"/>
      <c r="GM133" s="263"/>
    </row>
    <row r="134" spans="1:195" ht="21.75" x14ac:dyDescent="0.2">
      <c r="A134" s="494"/>
      <c r="B134" s="58" t="s">
        <v>791</v>
      </c>
      <c r="C134" s="65"/>
      <c r="D134" s="91" t="s">
        <v>1004</v>
      </c>
      <c r="E134" s="91" t="s">
        <v>792</v>
      </c>
      <c r="F134" s="395">
        <v>0.13</v>
      </c>
      <c r="G134" s="316" t="s">
        <v>917</v>
      </c>
      <c r="H134" s="395">
        <v>1</v>
      </c>
      <c r="I134" s="316" t="s">
        <v>917</v>
      </c>
      <c r="J134" s="395">
        <v>1</v>
      </c>
      <c r="K134" s="398" t="s">
        <v>103</v>
      </c>
      <c r="L134" s="324">
        <v>0.14199999999999999</v>
      </c>
      <c r="P134" s="308" t="s">
        <v>922</v>
      </c>
      <c r="S134" s="412" t="s">
        <v>848</v>
      </c>
      <c r="T134" s="417">
        <v>4.8000000000000001E-2</v>
      </c>
      <c r="U134" s="417">
        <v>7.8399999999999995E-6</v>
      </c>
      <c r="V134" s="417">
        <v>2976</v>
      </c>
      <c r="W134" s="417">
        <v>5.1699999999999999E-4</v>
      </c>
      <c r="X134" s="387">
        <v>24.6</v>
      </c>
      <c r="Y134" s="404" t="s">
        <v>104</v>
      </c>
      <c r="Z134" s="327" t="s">
        <v>1357</v>
      </c>
      <c r="AA134" s="326" t="s">
        <v>1357</v>
      </c>
      <c r="AB134" s="389" t="s">
        <v>1357</v>
      </c>
      <c r="AC134" s="441" t="s">
        <v>1357</v>
      </c>
      <c r="AD134" s="325" t="s">
        <v>1357</v>
      </c>
      <c r="AE134" s="308" t="s">
        <v>1357</v>
      </c>
      <c r="AF134" s="392">
        <v>4.0000000000000001E-3</v>
      </c>
      <c r="AG134" s="308" t="s">
        <v>1081</v>
      </c>
      <c r="AH134" s="393" t="s">
        <v>1357</v>
      </c>
      <c r="AI134" s="308" t="s">
        <v>1357</v>
      </c>
      <c r="AJ134" s="392" t="s">
        <v>1357</v>
      </c>
      <c r="AK134" s="441" t="s">
        <v>1082</v>
      </c>
      <c r="AL134" s="325" t="s">
        <v>1357</v>
      </c>
      <c r="AM134" s="394" t="s">
        <v>1082</v>
      </c>
      <c r="AN134" s="263"/>
      <c r="AO134" s="263"/>
      <c r="AP134" s="263"/>
      <c r="AQ134" s="263"/>
      <c r="AR134" s="263"/>
      <c r="AS134" s="263"/>
      <c r="AT134" s="263"/>
      <c r="AU134" s="263"/>
      <c r="AV134" s="263"/>
      <c r="AW134" s="263"/>
      <c r="AX134" s="263"/>
      <c r="AY134" s="263"/>
      <c r="AZ134" s="263"/>
      <c r="BA134" s="263"/>
      <c r="BB134" s="263"/>
      <c r="BC134" s="263"/>
      <c r="BD134" s="263"/>
      <c r="BE134" s="263"/>
      <c r="BF134" s="263"/>
      <c r="BG134" s="263"/>
      <c r="BH134" s="263"/>
      <c r="BI134" s="263"/>
      <c r="BJ134" s="263"/>
      <c r="BK134" s="263"/>
      <c r="BL134" s="263"/>
      <c r="BM134" s="263"/>
      <c r="BN134" s="263"/>
      <c r="BO134" s="263"/>
      <c r="BP134" s="263"/>
      <c r="BQ134" s="263"/>
      <c r="BR134" s="263"/>
      <c r="BS134" s="263"/>
      <c r="BT134" s="263"/>
      <c r="BU134" s="263"/>
      <c r="BV134" s="263"/>
      <c r="BW134" s="263"/>
      <c r="BX134" s="263"/>
      <c r="BY134" s="263"/>
      <c r="BZ134" s="263"/>
      <c r="CA134" s="263"/>
      <c r="CB134" s="263"/>
      <c r="CC134" s="263"/>
      <c r="CD134" s="263"/>
      <c r="CE134" s="263"/>
      <c r="CF134" s="263"/>
      <c r="CG134" s="263"/>
      <c r="CH134" s="263"/>
      <c r="CI134" s="263"/>
      <c r="CJ134" s="263"/>
      <c r="CK134" s="263"/>
      <c r="CL134" s="263"/>
      <c r="CM134" s="263"/>
      <c r="CN134" s="263"/>
      <c r="CO134" s="263"/>
      <c r="CP134" s="263"/>
      <c r="CQ134" s="263"/>
      <c r="CR134" s="263"/>
      <c r="CS134" s="263"/>
      <c r="CT134" s="263"/>
      <c r="CU134" s="263"/>
      <c r="CV134" s="263"/>
      <c r="CW134" s="263"/>
      <c r="CX134" s="263"/>
      <c r="CY134" s="263"/>
      <c r="CZ134" s="263"/>
      <c r="DA134" s="263"/>
      <c r="DB134" s="263"/>
      <c r="DC134" s="263"/>
      <c r="DD134" s="263"/>
      <c r="DE134" s="263"/>
      <c r="DF134" s="263"/>
      <c r="DG134" s="263"/>
      <c r="DH134" s="263"/>
      <c r="DI134" s="263"/>
      <c r="DJ134" s="263"/>
      <c r="DK134" s="263"/>
      <c r="DL134" s="263"/>
      <c r="DM134" s="263"/>
      <c r="DN134" s="263"/>
      <c r="DO134" s="263"/>
      <c r="DP134" s="263"/>
      <c r="DQ134" s="263"/>
      <c r="DR134" s="263"/>
      <c r="DS134" s="263"/>
      <c r="DT134" s="263"/>
      <c r="DU134" s="263"/>
      <c r="DV134" s="263"/>
      <c r="DW134" s="263"/>
      <c r="DX134" s="263"/>
      <c r="DY134" s="263"/>
      <c r="DZ134" s="263"/>
      <c r="EA134" s="263"/>
      <c r="EB134" s="263"/>
      <c r="EC134" s="263"/>
      <c r="ED134" s="263"/>
      <c r="EE134" s="263"/>
      <c r="EF134" s="263"/>
      <c r="EG134" s="263"/>
      <c r="EH134" s="263"/>
      <c r="EI134" s="263"/>
      <c r="EJ134" s="263"/>
      <c r="EK134" s="263"/>
      <c r="EL134" s="263"/>
      <c r="EM134" s="263"/>
      <c r="EN134" s="263"/>
      <c r="EO134" s="263"/>
      <c r="EP134" s="263"/>
      <c r="EQ134" s="263"/>
      <c r="ER134" s="263"/>
      <c r="ES134" s="263"/>
      <c r="ET134" s="263"/>
      <c r="EU134" s="263"/>
      <c r="EV134" s="263"/>
      <c r="EW134" s="263"/>
      <c r="EX134" s="263"/>
      <c r="EY134" s="263"/>
      <c r="EZ134" s="263"/>
      <c r="FA134" s="263"/>
      <c r="FB134" s="263"/>
      <c r="FC134" s="263"/>
      <c r="FD134" s="263"/>
      <c r="FE134" s="263"/>
      <c r="FF134" s="263"/>
      <c r="FG134" s="263"/>
      <c r="FH134" s="263"/>
      <c r="FI134" s="263"/>
      <c r="FJ134" s="263"/>
      <c r="FK134" s="263"/>
      <c r="FL134" s="263"/>
      <c r="FM134" s="263"/>
      <c r="FN134" s="263"/>
      <c r="FO134" s="263"/>
      <c r="FP134" s="263"/>
      <c r="FQ134" s="263"/>
      <c r="FR134" s="263"/>
      <c r="FS134" s="263"/>
      <c r="FT134" s="263"/>
      <c r="FU134" s="263"/>
      <c r="FV134" s="263"/>
      <c r="FW134" s="263"/>
      <c r="FX134" s="263"/>
      <c r="FY134" s="263"/>
      <c r="FZ134" s="263"/>
      <c r="GA134" s="263"/>
      <c r="GB134" s="263"/>
      <c r="GC134" s="263"/>
      <c r="GD134" s="263"/>
      <c r="GE134" s="263"/>
      <c r="GF134" s="263"/>
      <c r="GG134" s="263"/>
      <c r="GH134" s="263"/>
      <c r="GI134" s="263"/>
      <c r="GJ134" s="263"/>
      <c r="GK134" s="263"/>
      <c r="GL134" s="263"/>
      <c r="GM134" s="263"/>
    </row>
    <row r="135" spans="1:195" s="103" customFormat="1" ht="32.25" x14ac:dyDescent="0.2">
      <c r="A135" s="103" t="s">
        <v>428</v>
      </c>
      <c r="B135" s="287" t="s">
        <v>1083</v>
      </c>
      <c r="C135" s="90"/>
      <c r="D135" s="91" t="s">
        <v>1004</v>
      </c>
      <c r="E135" s="91" t="s">
        <v>722</v>
      </c>
      <c r="F135" s="395">
        <v>0.05</v>
      </c>
      <c r="G135" s="316" t="s">
        <v>26</v>
      </c>
      <c r="H135" s="395">
        <v>0.8</v>
      </c>
      <c r="I135" s="396" t="s">
        <v>1084</v>
      </c>
      <c r="J135" s="397">
        <v>0.8</v>
      </c>
      <c r="K135" s="398" t="s">
        <v>554</v>
      </c>
      <c r="L135" s="399">
        <v>6.9000000000000006E-2</v>
      </c>
      <c r="M135" s="400">
        <v>2.2000000000000002</v>
      </c>
      <c r="N135" s="400">
        <v>0.53</v>
      </c>
      <c r="O135" s="400">
        <v>0.2</v>
      </c>
      <c r="P135" s="316" t="s">
        <v>28</v>
      </c>
      <c r="Q135" s="401"/>
      <c r="R135" s="316"/>
      <c r="S135" s="395" t="s">
        <v>848</v>
      </c>
      <c r="T135" s="402">
        <v>5.8999999999999997E-2</v>
      </c>
      <c r="U135" s="402">
        <v>7.5000000000000002E-6</v>
      </c>
      <c r="V135" s="402">
        <v>1200</v>
      </c>
      <c r="W135" s="402">
        <v>4.8000000000000001E-4</v>
      </c>
      <c r="X135" s="403">
        <v>31</v>
      </c>
      <c r="Y135" s="404" t="s">
        <v>29</v>
      </c>
      <c r="Z135" s="327" t="s">
        <v>1357</v>
      </c>
      <c r="AA135" s="326" t="s">
        <v>1357</v>
      </c>
      <c r="AB135" s="407" t="s">
        <v>1357</v>
      </c>
      <c r="AC135" s="444" t="s">
        <v>1357</v>
      </c>
      <c r="AD135" s="391">
        <f>AH135*10</f>
        <v>0.03</v>
      </c>
      <c r="AE135" s="326" t="s">
        <v>429</v>
      </c>
      <c r="AF135" s="410">
        <v>0.02</v>
      </c>
      <c r="AG135" s="316" t="s">
        <v>430</v>
      </c>
      <c r="AH135" s="539">
        <v>3.0000000000000001E-3</v>
      </c>
      <c r="AI135" s="270" t="s">
        <v>431</v>
      </c>
      <c r="AJ135" s="410" t="s">
        <v>1357</v>
      </c>
      <c r="AK135" s="316" t="s">
        <v>1357</v>
      </c>
      <c r="AL135" s="411" t="s">
        <v>1357</v>
      </c>
      <c r="AM135" s="398" t="s">
        <v>1357</v>
      </c>
      <c r="AN135" s="263"/>
      <c r="AO135" s="263"/>
      <c r="AP135" s="263"/>
      <c r="AQ135" s="263"/>
      <c r="AR135" s="263"/>
      <c r="AS135" s="263"/>
      <c r="AT135" s="263"/>
      <c r="AU135" s="263"/>
      <c r="AV135" s="263"/>
      <c r="AW135" s="263"/>
      <c r="AX135" s="263"/>
      <c r="AY135" s="263"/>
      <c r="AZ135" s="263"/>
      <c r="BA135" s="263"/>
      <c r="BB135" s="263"/>
      <c r="BC135" s="263"/>
      <c r="BD135" s="263"/>
      <c r="BE135" s="263"/>
      <c r="BF135" s="263"/>
      <c r="BG135" s="263"/>
      <c r="BH135" s="263"/>
      <c r="BI135" s="263"/>
      <c r="BJ135" s="263"/>
      <c r="BK135" s="263"/>
      <c r="BL135" s="263"/>
      <c r="BM135" s="263"/>
      <c r="BN135" s="263"/>
      <c r="BO135" s="263"/>
      <c r="BP135" s="263"/>
      <c r="BQ135" s="263"/>
      <c r="BR135" s="263"/>
      <c r="BS135" s="263"/>
      <c r="BT135" s="263"/>
      <c r="BU135" s="263"/>
      <c r="BV135" s="263"/>
      <c r="BW135" s="263"/>
      <c r="BX135" s="263"/>
      <c r="BY135" s="263"/>
      <c r="BZ135" s="263"/>
      <c r="CA135" s="263"/>
      <c r="CB135" s="263"/>
      <c r="CC135" s="263"/>
      <c r="CD135" s="263"/>
      <c r="CE135" s="263"/>
      <c r="CF135" s="263"/>
      <c r="CG135" s="263"/>
      <c r="CH135" s="263"/>
      <c r="CI135" s="263"/>
      <c r="CJ135" s="263"/>
      <c r="CK135" s="263"/>
      <c r="CL135" s="263"/>
      <c r="CM135" s="263"/>
      <c r="CN135" s="263"/>
      <c r="CO135" s="263"/>
      <c r="CP135" s="263"/>
      <c r="CQ135" s="263"/>
      <c r="CR135" s="263"/>
      <c r="CS135" s="263"/>
      <c r="CT135" s="263"/>
      <c r="CU135" s="263"/>
      <c r="CV135" s="263"/>
      <c r="CW135" s="263"/>
      <c r="CX135" s="263"/>
      <c r="CY135" s="263"/>
      <c r="CZ135" s="263"/>
      <c r="DA135" s="263"/>
      <c r="DB135" s="263"/>
      <c r="DC135" s="263"/>
      <c r="DD135" s="263"/>
      <c r="DE135" s="263"/>
      <c r="DF135" s="263"/>
      <c r="DG135" s="263"/>
      <c r="DH135" s="263"/>
      <c r="DI135" s="263"/>
      <c r="DJ135" s="263"/>
      <c r="DK135" s="263"/>
      <c r="DL135" s="263"/>
      <c r="DM135" s="263"/>
      <c r="DN135" s="263"/>
      <c r="DO135" s="263"/>
      <c r="DP135" s="263"/>
      <c r="DQ135" s="263"/>
      <c r="DR135" s="263"/>
      <c r="DS135" s="263"/>
      <c r="DT135" s="263"/>
      <c r="DU135" s="263"/>
      <c r="DV135" s="263"/>
      <c r="DW135" s="263"/>
      <c r="DX135" s="263"/>
      <c r="DY135" s="263"/>
      <c r="DZ135" s="263"/>
      <c r="EA135" s="263"/>
      <c r="EB135" s="263"/>
      <c r="EC135" s="263"/>
      <c r="ED135" s="263"/>
      <c r="EE135" s="263"/>
      <c r="EF135" s="263"/>
      <c r="EG135" s="263"/>
      <c r="EH135" s="263"/>
      <c r="EI135" s="263"/>
      <c r="EJ135" s="263"/>
      <c r="EK135" s="263"/>
      <c r="EL135" s="263"/>
      <c r="EM135" s="263"/>
      <c r="EN135" s="263"/>
      <c r="EO135" s="263"/>
      <c r="EP135" s="263"/>
      <c r="EQ135" s="263"/>
      <c r="ER135" s="263"/>
      <c r="ES135" s="263"/>
      <c r="ET135" s="263"/>
      <c r="EU135" s="263"/>
      <c r="EV135" s="263"/>
      <c r="EW135" s="263"/>
      <c r="EX135" s="263"/>
      <c r="EY135" s="263"/>
      <c r="EZ135" s="263"/>
      <c r="FA135" s="263"/>
      <c r="FB135" s="263"/>
      <c r="FC135" s="263"/>
      <c r="FD135" s="263"/>
      <c r="FE135" s="263"/>
      <c r="FF135" s="263"/>
      <c r="FG135" s="263"/>
      <c r="FH135" s="263"/>
      <c r="FI135" s="263"/>
      <c r="FJ135" s="263"/>
      <c r="FK135" s="263"/>
      <c r="FL135" s="263"/>
      <c r="FM135" s="263"/>
      <c r="FN135" s="263"/>
      <c r="FO135" s="263"/>
      <c r="FP135" s="263"/>
      <c r="FQ135" s="263"/>
      <c r="FR135" s="263"/>
      <c r="FS135" s="263"/>
      <c r="FT135" s="263"/>
      <c r="FU135" s="263"/>
      <c r="FV135" s="263"/>
      <c r="FW135" s="263"/>
      <c r="FX135" s="263"/>
      <c r="FY135" s="263"/>
      <c r="FZ135" s="263"/>
      <c r="GA135" s="263"/>
      <c r="GB135" s="263"/>
      <c r="GC135" s="263"/>
      <c r="GD135" s="263"/>
      <c r="GE135" s="263"/>
      <c r="GF135" s="263"/>
      <c r="GG135" s="263"/>
      <c r="GH135" s="263"/>
      <c r="GI135" s="263"/>
      <c r="GJ135" s="263"/>
      <c r="GK135" s="263"/>
      <c r="GL135" s="263"/>
      <c r="GM135" s="263"/>
    </row>
    <row r="136" spans="1:195" s="103" customFormat="1" ht="32.25" x14ac:dyDescent="0.2">
      <c r="B136" s="287" t="s">
        <v>432</v>
      </c>
      <c r="C136" s="90"/>
      <c r="D136" s="91" t="s">
        <v>1004</v>
      </c>
      <c r="E136" s="91" t="s">
        <v>797</v>
      </c>
      <c r="F136" s="395">
        <v>0.1</v>
      </c>
      <c r="G136" s="316" t="s">
        <v>26</v>
      </c>
      <c r="H136" s="395">
        <v>0.8</v>
      </c>
      <c r="I136" s="396" t="s">
        <v>1084</v>
      </c>
      <c r="J136" s="397">
        <v>0.8</v>
      </c>
      <c r="K136" s="398" t="s">
        <v>554</v>
      </c>
      <c r="L136" s="399"/>
      <c r="M136" s="400"/>
      <c r="N136" s="400"/>
      <c r="O136" s="400"/>
      <c r="P136" s="316"/>
      <c r="Q136" s="401">
        <v>0.105</v>
      </c>
      <c r="R136" s="316"/>
      <c r="S136" s="395" t="s">
        <v>848</v>
      </c>
      <c r="T136" s="402">
        <v>2.7E-2</v>
      </c>
      <c r="U136" s="402">
        <v>7.1999999999999997E-6</v>
      </c>
      <c r="V136" s="402">
        <v>68000</v>
      </c>
      <c r="W136" s="402">
        <v>1.1E-5</v>
      </c>
      <c r="X136" s="403">
        <v>0.14000000000000001</v>
      </c>
      <c r="Y136" s="404" t="s">
        <v>29</v>
      </c>
      <c r="Z136" s="327" t="s">
        <v>1357</v>
      </c>
      <c r="AA136" s="326" t="s">
        <v>1357</v>
      </c>
      <c r="AB136" s="407">
        <v>0.3</v>
      </c>
      <c r="AC136" s="444" t="s">
        <v>433</v>
      </c>
      <c r="AD136" s="409">
        <v>1.1000000000000001</v>
      </c>
      <c r="AE136" s="406" t="s">
        <v>556</v>
      </c>
      <c r="AF136" s="410">
        <v>0.03</v>
      </c>
      <c r="AG136" s="316" t="s">
        <v>434</v>
      </c>
      <c r="AH136" s="411">
        <v>0.11</v>
      </c>
      <c r="AI136" s="316" t="s">
        <v>33</v>
      </c>
      <c r="AJ136" s="410" t="s">
        <v>1357</v>
      </c>
      <c r="AK136" s="316" t="s">
        <v>1357</v>
      </c>
      <c r="AL136" s="411" t="s">
        <v>1357</v>
      </c>
      <c r="AM136" s="398" t="s">
        <v>1357</v>
      </c>
      <c r="AN136" s="263"/>
      <c r="AO136" s="263"/>
      <c r="AP136" s="263"/>
      <c r="AQ136" s="263"/>
      <c r="AR136" s="263"/>
      <c r="AS136" s="263"/>
      <c r="AT136" s="263"/>
      <c r="AU136" s="263"/>
      <c r="AV136" s="263"/>
      <c r="AW136" s="263"/>
      <c r="AX136" s="263"/>
      <c r="AY136" s="263"/>
      <c r="AZ136" s="263"/>
      <c r="BA136" s="263"/>
      <c r="BB136" s="263"/>
      <c r="BC136" s="263"/>
      <c r="BD136" s="263"/>
      <c r="BE136" s="263"/>
      <c r="BF136" s="263"/>
      <c r="BG136" s="263"/>
      <c r="BH136" s="263"/>
      <c r="BI136" s="263"/>
      <c r="BJ136" s="263"/>
      <c r="BK136" s="263"/>
      <c r="BL136" s="263"/>
      <c r="BM136" s="263"/>
      <c r="BN136" s="263"/>
      <c r="BO136" s="263"/>
      <c r="BP136" s="263"/>
      <c r="BQ136" s="263"/>
      <c r="BR136" s="263"/>
      <c r="BS136" s="263"/>
      <c r="BT136" s="263"/>
      <c r="BU136" s="263"/>
      <c r="BV136" s="263"/>
      <c r="BW136" s="263"/>
      <c r="BX136" s="263"/>
      <c r="BY136" s="263"/>
      <c r="BZ136" s="263"/>
      <c r="CA136" s="263"/>
      <c r="CB136" s="263"/>
      <c r="CC136" s="263"/>
      <c r="CD136" s="263"/>
      <c r="CE136" s="263"/>
      <c r="CF136" s="263"/>
      <c r="CG136" s="263"/>
      <c r="CH136" s="263"/>
      <c r="CI136" s="263"/>
      <c r="CJ136" s="263"/>
      <c r="CK136" s="263"/>
      <c r="CL136" s="263"/>
      <c r="CM136" s="263"/>
      <c r="CN136" s="263"/>
      <c r="CO136" s="263"/>
      <c r="CP136" s="263"/>
      <c r="CQ136" s="263"/>
      <c r="CR136" s="263"/>
      <c r="CS136" s="263"/>
      <c r="CT136" s="263"/>
      <c r="CU136" s="263"/>
      <c r="CV136" s="263"/>
      <c r="CW136" s="263"/>
      <c r="CX136" s="263"/>
      <c r="CY136" s="263"/>
      <c r="CZ136" s="263"/>
      <c r="DA136" s="263"/>
      <c r="DB136" s="263"/>
      <c r="DC136" s="263"/>
      <c r="DD136" s="263"/>
      <c r="DE136" s="263"/>
      <c r="DF136" s="263"/>
      <c r="DG136" s="263"/>
      <c r="DH136" s="263"/>
      <c r="DI136" s="263"/>
      <c r="DJ136" s="263"/>
      <c r="DK136" s="263"/>
      <c r="DL136" s="263"/>
      <c r="DM136" s="263"/>
      <c r="DN136" s="263"/>
      <c r="DO136" s="263"/>
      <c r="DP136" s="263"/>
      <c r="DQ136" s="263"/>
      <c r="DR136" s="263"/>
      <c r="DS136" s="263"/>
      <c r="DT136" s="263"/>
      <c r="DU136" s="263"/>
      <c r="DV136" s="263"/>
      <c r="DW136" s="263"/>
      <c r="DX136" s="263"/>
      <c r="DY136" s="263"/>
      <c r="DZ136" s="263"/>
      <c r="EA136" s="263"/>
      <c r="EB136" s="263"/>
      <c r="EC136" s="263"/>
      <c r="ED136" s="263"/>
      <c r="EE136" s="263"/>
      <c r="EF136" s="263"/>
      <c r="EG136" s="263"/>
      <c r="EH136" s="263"/>
      <c r="EI136" s="263"/>
      <c r="EJ136" s="263"/>
      <c r="EK136" s="263"/>
      <c r="EL136" s="263"/>
      <c r="EM136" s="263"/>
      <c r="EN136" s="263"/>
      <c r="EO136" s="263"/>
      <c r="EP136" s="263"/>
      <c r="EQ136" s="263"/>
      <c r="ER136" s="263"/>
      <c r="ES136" s="263"/>
      <c r="ET136" s="263"/>
      <c r="EU136" s="263"/>
      <c r="EV136" s="263"/>
      <c r="EW136" s="263"/>
      <c r="EX136" s="263"/>
      <c r="EY136" s="263"/>
      <c r="EZ136" s="263"/>
      <c r="FA136" s="263"/>
      <c r="FB136" s="263"/>
      <c r="FC136" s="263"/>
      <c r="FD136" s="263"/>
      <c r="FE136" s="263"/>
      <c r="FF136" s="263"/>
      <c r="FG136" s="263"/>
      <c r="FH136" s="263"/>
      <c r="FI136" s="263"/>
      <c r="FJ136" s="263"/>
      <c r="FK136" s="263"/>
      <c r="FL136" s="263"/>
      <c r="FM136" s="263"/>
      <c r="FN136" s="263"/>
      <c r="FO136" s="263"/>
      <c r="FP136" s="263"/>
      <c r="FQ136" s="263"/>
      <c r="FR136" s="263"/>
      <c r="FS136" s="263"/>
      <c r="FT136" s="263"/>
      <c r="FU136" s="263"/>
      <c r="FV136" s="263"/>
      <c r="FW136" s="263"/>
      <c r="FX136" s="263"/>
      <c r="FY136" s="263"/>
      <c r="FZ136" s="263"/>
      <c r="GA136" s="263"/>
      <c r="GB136" s="263"/>
      <c r="GC136" s="263"/>
      <c r="GD136" s="263"/>
      <c r="GE136" s="263"/>
      <c r="GF136" s="263"/>
      <c r="GG136" s="263"/>
      <c r="GH136" s="263"/>
      <c r="GI136" s="263"/>
      <c r="GJ136" s="263"/>
      <c r="GK136" s="263"/>
      <c r="GL136" s="263"/>
      <c r="GM136" s="263"/>
    </row>
    <row r="137" spans="1:195" s="103" customFormat="1" ht="21.75" x14ac:dyDescent="0.2">
      <c r="B137" s="287" t="s">
        <v>435</v>
      </c>
      <c r="C137" s="287"/>
      <c r="D137" s="287"/>
      <c r="E137" s="102" t="s">
        <v>798</v>
      </c>
      <c r="F137" s="395">
        <v>0.13</v>
      </c>
      <c r="G137" s="316" t="s">
        <v>917</v>
      </c>
      <c r="H137" s="395">
        <v>1</v>
      </c>
      <c r="I137" s="316" t="s">
        <v>917</v>
      </c>
      <c r="J137" s="397">
        <v>1</v>
      </c>
      <c r="K137" s="398" t="s">
        <v>103</v>
      </c>
      <c r="L137" s="399">
        <v>8.5800000000000008E-3</v>
      </c>
      <c r="M137" s="400"/>
      <c r="N137" s="400"/>
      <c r="O137" s="400"/>
      <c r="P137" s="308" t="s">
        <v>922</v>
      </c>
      <c r="Q137" s="401"/>
      <c r="R137" s="316"/>
      <c r="S137" s="395" t="s">
        <v>921</v>
      </c>
      <c r="T137" s="402">
        <v>5.4600000000000003E-2</v>
      </c>
      <c r="U137" s="402">
        <v>8.3100000000000001E-6</v>
      </c>
      <c r="V137" s="402">
        <v>1837</v>
      </c>
      <c r="W137" s="402">
        <v>1.6700000000000001E-6</v>
      </c>
      <c r="X137" s="403">
        <v>6110</v>
      </c>
      <c r="Y137" s="404" t="s">
        <v>922</v>
      </c>
      <c r="Z137" s="405" t="s">
        <v>1357</v>
      </c>
      <c r="AA137" s="326" t="s">
        <v>1357</v>
      </c>
      <c r="AB137" s="407" t="s">
        <v>1357</v>
      </c>
      <c r="AC137" s="444" t="s">
        <v>1357</v>
      </c>
      <c r="AD137" s="409" t="s">
        <v>1357</v>
      </c>
      <c r="AE137" s="406" t="s">
        <v>1357</v>
      </c>
      <c r="AF137" s="410" t="s">
        <v>1357</v>
      </c>
      <c r="AG137" s="316" t="s">
        <v>1357</v>
      </c>
      <c r="AH137" s="411" t="s">
        <v>1357</v>
      </c>
      <c r="AI137" s="316" t="s">
        <v>1357</v>
      </c>
      <c r="AJ137" s="410">
        <v>3</v>
      </c>
      <c r="AK137" s="316" t="s">
        <v>436</v>
      </c>
      <c r="AL137" s="411" t="s">
        <v>1357</v>
      </c>
      <c r="AM137" s="398" t="s">
        <v>1357</v>
      </c>
      <c r="AN137" s="263"/>
      <c r="AO137" s="263"/>
      <c r="AP137" s="263"/>
      <c r="AQ137" s="263"/>
      <c r="AR137" s="263"/>
      <c r="AS137" s="263"/>
      <c r="AT137" s="263"/>
      <c r="AU137" s="263"/>
      <c r="AV137" s="263"/>
      <c r="AW137" s="263"/>
      <c r="AX137" s="263"/>
      <c r="AY137" s="263"/>
      <c r="AZ137" s="263"/>
      <c r="BA137" s="263"/>
      <c r="BB137" s="263"/>
      <c r="BC137" s="263"/>
      <c r="BD137" s="263"/>
      <c r="BE137" s="263"/>
      <c r="BF137" s="263"/>
      <c r="BG137" s="263"/>
      <c r="BH137" s="263"/>
      <c r="BI137" s="263"/>
      <c r="BJ137" s="263"/>
      <c r="BK137" s="263"/>
      <c r="BL137" s="263"/>
      <c r="BM137" s="263"/>
      <c r="BN137" s="263"/>
      <c r="BO137" s="263"/>
      <c r="BP137" s="263"/>
      <c r="BQ137" s="263"/>
      <c r="BR137" s="263"/>
      <c r="BS137" s="263"/>
      <c r="BT137" s="263"/>
      <c r="BU137" s="263"/>
      <c r="BV137" s="263"/>
      <c r="BW137" s="263"/>
      <c r="BX137" s="263"/>
      <c r="BY137" s="263"/>
      <c r="BZ137" s="263"/>
      <c r="CA137" s="263"/>
      <c r="CB137" s="263"/>
      <c r="CC137" s="263"/>
      <c r="CD137" s="263"/>
      <c r="CE137" s="263"/>
      <c r="CF137" s="263"/>
      <c r="CG137" s="263"/>
      <c r="CH137" s="263"/>
      <c r="CI137" s="263"/>
      <c r="CJ137" s="263"/>
      <c r="CK137" s="263"/>
      <c r="CL137" s="263"/>
      <c r="CM137" s="263"/>
      <c r="CN137" s="263"/>
      <c r="CO137" s="263"/>
      <c r="CP137" s="263"/>
      <c r="CQ137" s="263"/>
      <c r="CR137" s="263"/>
      <c r="CS137" s="263"/>
      <c r="CT137" s="263"/>
      <c r="CU137" s="263"/>
      <c r="CV137" s="263"/>
      <c r="CW137" s="263"/>
      <c r="CX137" s="263"/>
      <c r="CY137" s="263"/>
      <c r="CZ137" s="263"/>
      <c r="DA137" s="263"/>
      <c r="DB137" s="263"/>
      <c r="DC137" s="263"/>
      <c r="DD137" s="263"/>
      <c r="DE137" s="263"/>
      <c r="DF137" s="263"/>
      <c r="DG137" s="263"/>
      <c r="DH137" s="263"/>
      <c r="DI137" s="263"/>
      <c r="DJ137" s="263"/>
      <c r="DK137" s="263"/>
      <c r="DL137" s="263"/>
      <c r="DM137" s="263"/>
      <c r="DN137" s="263"/>
      <c r="DO137" s="263"/>
      <c r="DP137" s="263"/>
      <c r="DQ137" s="263"/>
      <c r="DR137" s="263"/>
      <c r="DS137" s="263"/>
      <c r="DT137" s="263"/>
      <c r="DU137" s="263"/>
      <c r="DV137" s="263"/>
      <c r="DW137" s="263"/>
      <c r="DX137" s="263"/>
      <c r="DY137" s="263"/>
      <c r="DZ137" s="263"/>
      <c r="EA137" s="263"/>
      <c r="EB137" s="263"/>
      <c r="EC137" s="263"/>
      <c r="ED137" s="263"/>
      <c r="EE137" s="263"/>
      <c r="EF137" s="263"/>
      <c r="EG137" s="263"/>
      <c r="EH137" s="263"/>
      <c r="EI137" s="263"/>
      <c r="EJ137" s="263"/>
      <c r="EK137" s="263"/>
      <c r="EL137" s="263"/>
      <c r="EM137" s="263"/>
      <c r="EN137" s="263"/>
      <c r="EO137" s="263"/>
      <c r="EP137" s="263"/>
      <c r="EQ137" s="263"/>
      <c r="ER137" s="263"/>
      <c r="ES137" s="263"/>
      <c r="ET137" s="263"/>
      <c r="EU137" s="263"/>
      <c r="EV137" s="263"/>
      <c r="EW137" s="263"/>
      <c r="EX137" s="263"/>
      <c r="EY137" s="263"/>
      <c r="EZ137" s="263"/>
      <c r="FA137" s="263"/>
      <c r="FB137" s="263"/>
      <c r="FC137" s="263"/>
      <c r="FD137" s="263"/>
      <c r="FE137" s="263"/>
      <c r="FF137" s="263"/>
      <c r="FG137" s="263"/>
      <c r="FH137" s="263"/>
      <c r="FI137" s="263"/>
      <c r="FJ137" s="263"/>
      <c r="FK137" s="263"/>
      <c r="FL137" s="263"/>
      <c r="FM137" s="263"/>
      <c r="FN137" s="263"/>
      <c r="FO137" s="263"/>
      <c r="FP137" s="263"/>
      <c r="FQ137" s="263"/>
      <c r="FR137" s="263"/>
      <c r="FS137" s="263"/>
      <c r="FT137" s="263"/>
      <c r="FU137" s="263"/>
      <c r="FV137" s="263"/>
      <c r="FW137" s="263"/>
      <c r="FX137" s="263"/>
      <c r="FY137" s="263"/>
      <c r="FZ137" s="263"/>
      <c r="GA137" s="263"/>
      <c r="GB137" s="263"/>
      <c r="GC137" s="263"/>
      <c r="GD137" s="263"/>
      <c r="GE137" s="263"/>
      <c r="GF137" s="263"/>
      <c r="GG137" s="263"/>
      <c r="GH137" s="263"/>
      <c r="GI137" s="263"/>
      <c r="GJ137" s="263"/>
      <c r="GK137" s="263"/>
      <c r="GL137" s="263"/>
      <c r="GM137" s="263"/>
    </row>
    <row r="138" spans="1:195" s="103" customFormat="1" ht="12.75" x14ac:dyDescent="0.2">
      <c r="B138" s="287"/>
      <c r="C138" s="287"/>
      <c r="D138" s="287"/>
      <c r="E138" s="102"/>
      <c r="F138" s="395"/>
      <c r="G138" s="316"/>
      <c r="H138" s="395"/>
      <c r="I138" s="396"/>
      <c r="J138" s="397"/>
      <c r="K138" s="398"/>
      <c r="L138" s="399"/>
      <c r="M138" s="400"/>
      <c r="N138" s="400"/>
      <c r="O138" s="400"/>
      <c r="P138" s="316"/>
      <c r="Q138" s="401"/>
      <c r="R138" s="316"/>
      <c r="S138" s="395"/>
      <c r="T138" s="402"/>
      <c r="U138" s="402"/>
      <c r="V138" s="402"/>
      <c r="W138" s="402"/>
      <c r="X138" s="403"/>
      <c r="Y138" s="404"/>
      <c r="Z138" s="405"/>
      <c r="AA138" s="406"/>
      <c r="AB138" s="407"/>
      <c r="AC138" s="444"/>
      <c r="AD138" s="409"/>
      <c r="AE138" s="406"/>
      <c r="AF138" s="410"/>
      <c r="AG138" s="316"/>
      <c r="AH138" s="411"/>
      <c r="AI138" s="316"/>
      <c r="AJ138" s="410"/>
      <c r="AK138" s="316"/>
      <c r="AL138" s="411"/>
      <c r="AM138" s="398"/>
      <c r="AN138" s="263"/>
      <c r="AO138" s="263"/>
      <c r="AP138" s="263"/>
      <c r="AQ138" s="263"/>
      <c r="AR138" s="263"/>
      <c r="AS138" s="263"/>
      <c r="AT138" s="263"/>
      <c r="AU138" s="263"/>
      <c r="AV138" s="263"/>
      <c r="AW138" s="263"/>
      <c r="AX138" s="263"/>
      <c r="AY138" s="263"/>
      <c r="AZ138" s="263"/>
      <c r="BA138" s="263"/>
      <c r="BB138" s="263"/>
      <c r="BC138" s="263"/>
      <c r="BD138" s="263"/>
      <c r="BE138" s="263"/>
      <c r="BF138" s="263"/>
      <c r="BG138" s="263"/>
      <c r="BH138" s="263"/>
      <c r="BI138" s="263"/>
      <c r="BJ138" s="263"/>
      <c r="BK138" s="263"/>
      <c r="BL138" s="263"/>
      <c r="BM138" s="263"/>
      <c r="BN138" s="263"/>
      <c r="BO138" s="263"/>
      <c r="BP138" s="263"/>
      <c r="BQ138" s="263"/>
      <c r="BR138" s="263"/>
      <c r="BS138" s="263"/>
      <c r="BT138" s="263"/>
      <c r="BU138" s="263"/>
      <c r="BV138" s="263"/>
      <c r="BW138" s="263"/>
      <c r="BX138" s="263"/>
      <c r="BY138" s="263"/>
      <c r="BZ138" s="263"/>
      <c r="CA138" s="263"/>
      <c r="CB138" s="263"/>
      <c r="CC138" s="263"/>
      <c r="CD138" s="263"/>
      <c r="CE138" s="263"/>
      <c r="CF138" s="263"/>
      <c r="CG138" s="263"/>
      <c r="CH138" s="263"/>
      <c r="CI138" s="263"/>
      <c r="CJ138" s="263"/>
      <c r="CK138" s="263"/>
      <c r="CL138" s="263"/>
      <c r="CM138" s="263"/>
      <c r="CN138" s="263"/>
      <c r="CO138" s="263"/>
      <c r="CP138" s="263"/>
      <c r="CQ138" s="263"/>
      <c r="CR138" s="263"/>
      <c r="CS138" s="263"/>
      <c r="CT138" s="263"/>
      <c r="CU138" s="263"/>
      <c r="CV138" s="263"/>
      <c r="CW138" s="263"/>
      <c r="CX138" s="263"/>
      <c r="CY138" s="263"/>
      <c r="CZ138" s="263"/>
      <c r="DA138" s="263"/>
      <c r="DB138" s="263"/>
      <c r="DC138" s="263"/>
      <c r="DD138" s="263"/>
      <c r="DE138" s="263"/>
      <c r="DF138" s="263"/>
      <c r="DG138" s="263"/>
      <c r="DH138" s="263"/>
      <c r="DI138" s="263"/>
      <c r="DJ138" s="263"/>
      <c r="DK138" s="263"/>
      <c r="DL138" s="263"/>
      <c r="DM138" s="263"/>
      <c r="DN138" s="263"/>
      <c r="DO138" s="263"/>
      <c r="DP138" s="263"/>
      <c r="DQ138" s="263"/>
      <c r="DR138" s="263"/>
      <c r="DS138" s="263"/>
      <c r="DT138" s="263"/>
      <c r="DU138" s="263"/>
      <c r="DV138" s="263"/>
      <c r="DW138" s="263"/>
      <c r="DX138" s="263"/>
      <c r="DY138" s="263"/>
      <c r="DZ138" s="263"/>
      <c r="EA138" s="263"/>
      <c r="EB138" s="263"/>
      <c r="EC138" s="263"/>
      <c r="ED138" s="263"/>
      <c r="EE138" s="263"/>
      <c r="EF138" s="263"/>
      <c r="EG138" s="263"/>
      <c r="EH138" s="263"/>
      <c r="EI138" s="263"/>
      <c r="EJ138" s="263"/>
      <c r="EK138" s="263"/>
      <c r="EL138" s="263"/>
      <c r="EM138" s="263"/>
      <c r="EN138" s="263"/>
      <c r="EO138" s="263"/>
      <c r="EP138" s="263"/>
      <c r="EQ138" s="263"/>
      <c r="ER138" s="263"/>
      <c r="ES138" s="263"/>
      <c r="ET138" s="263"/>
      <c r="EU138" s="263"/>
      <c r="EV138" s="263"/>
      <c r="EW138" s="263"/>
      <c r="EX138" s="263"/>
      <c r="EY138" s="263"/>
      <c r="EZ138" s="263"/>
      <c r="FA138" s="263"/>
      <c r="FB138" s="263"/>
      <c r="FC138" s="263"/>
      <c r="FD138" s="263"/>
      <c r="FE138" s="263"/>
      <c r="FF138" s="263"/>
      <c r="FG138" s="263"/>
      <c r="FH138" s="263"/>
      <c r="FI138" s="263"/>
      <c r="FJ138" s="263"/>
      <c r="FK138" s="263"/>
      <c r="FL138" s="263"/>
      <c r="FM138" s="263"/>
      <c r="FN138" s="263"/>
      <c r="FO138" s="263"/>
      <c r="FP138" s="263"/>
      <c r="FQ138" s="263"/>
      <c r="FR138" s="263"/>
      <c r="FS138" s="263"/>
      <c r="FT138" s="263"/>
      <c r="FU138" s="263"/>
      <c r="FV138" s="263"/>
      <c r="FW138" s="263"/>
      <c r="FX138" s="263"/>
      <c r="FY138" s="263"/>
      <c r="FZ138" s="263"/>
      <c r="GA138" s="263"/>
      <c r="GB138" s="263"/>
      <c r="GC138" s="263"/>
      <c r="GD138" s="263"/>
      <c r="GE138" s="263"/>
      <c r="GF138" s="263"/>
      <c r="GG138" s="263"/>
      <c r="GH138" s="263"/>
      <c r="GI138" s="263"/>
      <c r="GJ138" s="263"/>
      <c r="GK138" s="263"/>
      <c r="GL138" s="263"/>
      <c r="GM138" s="263"/>
    </row>
    <row r="139" spans="1:195" s="103" customFormat="1" ht="12.75" x14ac:dyDescent="0.2">
      <c r="A139" s="304" t="s">
        <v>1232</v>
      </c>
      <c r="B139" s="287"/>
      <c r="C139" s="287"/>
      <c r="D139" s="287"/>
      <c r="E139" s="102"/>
      <c r="F139" s="395"/>
      <c r="G139" s="316"/>
      <c r="H139" s="395"/>
      <c r="I139" s="396"/>
      <c r="J139" s="397"/>
      <c r="K139" s="398"/>
      <c r="L139" s="399"/>
      <c r="M139" s="400"/>
      <c r="N139" s="400"/>
      <c r="O139" s="400"/>
      <c r="P139" s="316"/>
      <c r="Q139" s="401"/>
      <c r="R139" s="316"/>
      <c r="S139" s="395"/>
      <c r="T139" s="402"/>
      <c r="U139" s="402"/>
      <c r="V139" s="402"/>
      <c r="W139" s="402"/>
      <c r="X139" s="403"/>
      <c r="Y139" s="404"/>
      <c r="Z139" s="405"/>
      <c r="AA139" s="406"/>
      <c r="AB139" s="407"/>
      <c r="AC139" s="444"/>
      <c r="AD139" s="409"/>
      <c r="AE139" s="406"/>
      <c r="AF139" s="410"/>
      <c r="AG139" s="316"/>
      <c r="AH139" s="411"/>
      <c r="AI139" s="316"/>
      <c r="AJ139" s="410"/>
      <c r="AK139" s="316"/>
      <c r="AL139" s="411"/>
      <c r="AM139" s="398"/>
      <c r="AN139" s="263"/>
      <c r="AO139" s="263"/>
      <c r="AP139" s="263"/>
      <c r="AQ139" s="263"/>
      <c r="AR139" s="263"/>
      <c r="AS139" s="263"/>
      <c r="AT139" s="263"/>
      <c r="AU139" s="263"/>
      <c r="AV139" s="263"/>
      <c r="AW139" s="263"/>
      <c r="AX139" s="263"/>
      <c r="AY139" s="263"/>
      <c r="AZ139" s="263"/>
      <c r="BA139" s="263"/>
      <c r="BB139" s="263"/>
      <c r="BC139" s="263"/>
      <c r="BD139" s="263"/>
      <c r="BE139" s="263"/>
      <c r="BF139" s="263"/>
      <c r="BG139" s="263"/>
      <c r="BH139" s="263"/>
      <c r="BI139" s="263"/>
      <c r="BJ139" s="263"/>
      <c r="BK139" s="263"/>
      <c r="BL139" s="263"/>
      <c r="BM139" s="263"/>
      <c r="BN139" s="263"/>
      <c r="BO139" s="263"/>
      <c r="BP139" s="263"/>
      <c r="BQ139" s="263"/>
      <c r="BR139" s="263"/>
      <c r="BS139" s="263"/>
      <c r="BT139" s="263"/>
      <c r="BU139" s="263"/>
      <c r="BV139" s="263"/>
      <c r="BW139" s="263"/>
      <c r="BX139" s="263"/>
      <c r="BY139" s="263"/>
      <c r="BZ139" s="263"/>
      <c r="CA139" s="263"/>
      <c r="CB139" s="263"/>
      <c r="CC139" s="263"/>
      <c r="CD139" s="263"/>
      <c r="CE139" s="263"/>
      <c r="CF139" s="263"/>
      <c r="CG139" s="263"/>
      <c r="CH139" s="263"/>
      <c r="CI139" s="263"/>
      <c r="CJ139" s="263"/>
      <c r="CK139" s="263"/>
      <c r="CL139" s="263"/>
      <c r="CM139" s="263"/>
      <c r="CN139" s="263"/>
      <c r="CO139" s="263"/>
      <c r="CP139" s="263"/>
      <c r="CQ139" s="263"/>
      <c r="CR139" s="263"/>
      <c r="CS139" s="263"/>
      <c r="CT139" s="263"/>
      <c r="CU139" s="263"/>
      <c r="CV139" s="263"/>
      <c r="CW139" s="263"/>
      <c r="CX139" s="263"/>
      <c r="CY139" s="263"/>
      <c r="CZ139" s="263"/>
      <c r="DA139" s="263"/>
      <c r="DB139" s="263"/>
      <c r="DC139" s="263"/>
      <c r="DD139" s="263"/>
      <c r="DE139" s="263"/>
      <c r="DF139" s="263"/>
      <c r="DG139" s="263"/>
      <c r="DH139" s="263"/>
      <c r="DI139" s="263"/>
      <c r="DJ139" s="263"/>
      <c r="DK139" s="263"/>
      <c r="DL139" s="263"/>
      <c r="DM139" s="263"/>
      <c r="DN139" s="263"/>
      <c r="DO139" s="263"/>
      <c r="DP139" s="263"/>
      <c r="DQ139" s="263"/>
      <c r="DR139" s="263"/>
      <c r="DS139" s="263"/>
      <c r="DT139" s="263"/>
      <c r="DU139" s="263"/>
      <c r="DV139" s="263"/>
      <c r="DW139" s="263"/>
      <c r="DX139" s="263"/>
      <c r="DY139" s="263"/>
      <c r="DZ139" s="263"/>
      <c r="EA139" s="263"/>
      <c r="EB139" s="263"/>
      <c r="EC139" s="263"/>
      <c r="ED139" s="263"/>
      <c r="EE139" s="263"/>
      <c r="EF139" s="263"/>
      <c r="EG139" s="263"/>
      <c r="EH139" s="263"/>
      <c r="EI139" s="263"/>
      <c r="EJ139" s="263"/>
      <c r="EK139" s="263"/>
      <c r="EL139" s="263"/>
      <c r="EM139" s="263"/>
      <c r="EN139" s="263"/>
      <c r="EO139" s="263"/>
      <c r="EP139" s="263"/>
      <c r="EQ139" s="263"/>
      <c r="ER139" s="263"/>
      <c r="ES139" s="263"/>
      <c r="ET139" s="263"/>
      <c r="EU139" s="263"/>
      <c r="EV139" s="263"/>
      <c r="EW139" s="263"/>
      <c r="EX139" s="263"/>
      <c r="EY139" s="263"/>
      <c r="EZ139" s="263"/>
      <c r="FA139" s="263"/>
      <c r="FB139" s="263"/>
      <c r="FC139" s="263"/>
      <c r="FD139" s="263"/>
      <c r="FE139" s="263"/>
      <c r="FF139" s="263"/>
      <c r="FG139" s="263"/>
      <c r="FH139" s="263"/>
      <c r="FI139" s="263"/>
      <c r="FJ139" s="263"/>
      <c r="FK139" s="263"/>
      <c r="FL139" s="263"/>
      <c r="FM139" s="263"/>
      <c r="FN139" s="263"/>
      <c r="FO139" s="263"/>
      <c r="FP139" s="263"/>
      <c r="FQ139" s="263"/>
      <c r="FR139" s="263"/>
      <c r="FS139" s="263"/>
      <c r="FT139" s="263"/>
      <c r="FU139" s="263"/>
      <c r="FV139" s="263"/>
      <c r="FW139" s="263"/>
      <c r="FX139" s="263"/>
      <c r="FY139" s="263"/>
      <c r="FZ139" s="263"/>
      <c r="GA139" s="263"/>
      <c r="GB139" s="263"/>
      <c r="GC139" s="263"/>
      <c r="GD139" s="263"/>
      <c r="GE139" s="263"/>
      <c r="GF139" s="263"/>
      <c r="GG139" s="263"/>
      <c r="GH139" s="263"/>
      <c r="GI139" s="263"/>
      <c r="GJ139" s="263"/>
      <c r="GK139" s="263"/>
      <c r="GL139" s="263"/>
      <c r="GM139" s="263"/>
    </row>
    <row r="140" spans="1:195" s="103" customFormat="1" ht="42.75" x14ac:dyDescent="0.2">
      <c r="B140" s="287" t="s">
        <v>1233</v>
      </c>
      <c r="C140" s="90"/>
      <c r="D140" s="91"/>
      <c r="E140" s="91" t="s">
        <v>799</v>
      </c>
      <c r="F140" s="395">
        <v>0.15</v>
      </c>
      <c r="G140" s="316" t="s">
        <v>437</v>
      </c>
      <c r="H140" s="395">
        <v>1</v>
      </c>
      <c r="I140" s="396" t="s">
        <v>918</v>
      </c>
      <c r="J140" s="397">
        <v>0.9</v>
      </c>
      <c r="K140" s="398" t="s">
        <v>27</v>
      </c>
      <c r="L140" s="399"/>
      <c r="M140" s="400"/>
      <c r="N140" s="400"/>
      <c r="O140" s="400"/>
      <c r="P140" s="398"/>
      <c r="Q140" s="540">
        <v>4</v>
      </c>
      <c r="R140" s="316"/>
      <c r="S140" s="395" t="s">
        <v>921</v>
      </c>
      <c r="T140" s="402">
        <v>0.104</v>
      </c>
      <c r="U140" s="402">
        <v>1.0000000000000001E-5</v>
      </c>
      <c r="V140" s="402">
        <v>525000</v>
      </c>
      <c r="W140" s="402">
        <v>4.2000000000000002E-4</v>
      </c>
      <c r="X140" s="403">
        <v>5.5199999999999997E-3</v>
      </c>
      <c r="Y140" s="388" t="s">
        <v>364</v>
      </c>
      <c r="Z140" s="405" t="s">
        <v>1357</v>
      </c>
      <c r="AA140" s="406" t="s">
        <v>1357</v>
      </c>
      <c r="AB140" s="407">
        <v>5.0000000000000002E-5</v>
      </c>
      <c r="AC140" s="444" t="s">
        <v>438</v>
      </c>
      <c r="AD140" s="409" t="s">
        <v>1357</v>
      </c>
      <c r="AE140" s="406" t="s">
        <v>1357</v>
      </c>
      <c r="AF140" s="410">
        <v>5.0000000000000002E-5</v>
      </c>
      <c r="AG140" s="316" t="s">
        <v>439</v>
      </c>
      <c r="AH140" s="411" t="s">
        <v>1357</v>
      </c>
      <c r="AI140" s="316" t="s">
        <v>1357</v>
      </c>
      <c r="AJ140" s="410">
        <v>2</v>
      </c>
      <c r="AK140" s="316" t="s">
        <v>440</v>
      </c>
      <c r="AL140" s="411">
        <v>5.6999999999999998E-4</v>
      </c>
      <c r="AM140" s="398" t="s">
        <v>441</v>
      </c>
      <c r="AN140" s="263"/>
      <c r="AO140" s="263"/>
      <c r="AP140" s="263"/>
      <c r="AQ140" s="263"/>
      <c r="AR140" s="263"/>
      <c r="AS140" s="263"/>
      <c r="AT140" s="263"/>
      <c r="AU140" s="263"/>
      <c r="AV140" s="263"/>
      <c r="AW140" s="263"/>
      <c r="AX140" s="263"/>
      <c r="AY140" s="263"/>
      <c r="AZ140" s="263"/>
      <c r="BA140" s="263"/>
      <c r="BB140" s="263"/>
      <c r="BC140" s="263"/>
      <c r="BD140" s="263"/>
      <c r="BE140" s="263"/>
      <c r="BF140" s="263"/>
      <c r="BG140" s="263"/>
      <c r="BH140" s="263"/>
      <c r="BI140" s="263"/>
      <c r="BJ140" s="263"/>
      <c r="BK140" s="263"/>
      <c r="BL140" s="263"/>
      <c r="BM140" s="263"/>
      <c r="BN140" s="263"/>
      <c r="BO140" s="263"/>
      <c r="BP140" s="263"/>
      <c r="BQ140" s="263"/>
      <c r="BR140" s="263"/>
      <c r="BS140" s="263"/>
      <c r="BT140" s="263"/>
      <c r="BU140" s="263"/>
      <c r="BV140" s="263"/>
      <c r="BW140" s="263"/>
      <c r="BX140" s="263"/>
      <c r="BY140" s="263"/>
      <c r="BZ140" s="263"/>
      <c r="CA140" s="263"/>
      <c r="CB140" s="263"/>
      <c r="CC140" s="263"/>
      <c r="CD140" s="263"/>
      <c r="CE140" s="263"/>
      <c r="CF140" s="263"/>
      <c r="CG140" s="263"/>
      <c r="CH140" s="263"/>
      <c r="CI140" s="263"/>
      <c r="CJ140" s="263"/>
      <c r="CK140" s="263"/>
      <c r="CL140" s="263"/>
      <c r="CM140" s="263"/>
      <c r="CN140" s="263"/>
      <c r="CO140" s="263"/>
      <c r="CP140" s="263"/>
      <c r="CQ140" s="263"/>
      <c r="CR140" s="263"/>
      <c r="CS140" s="263"/>
      <c r="CT140" s="263"/>
      <c r="CU140" s="263"/>
      <c r="CV140" s="263"/>
      <c r="CW140" s="263"/>
      <c r="CX140" s="263"/>
      <c r="CY140" s="263"/>
      <c r="CZ140" s="263"/>
      <c r="DA140" s="263"/>
      <c r="DB140" s="263"/>
      <c r="DC140" s="263"/>
      <c r="DD140" s="263"/>
      <c r="DE140" s="263"/>
      <c r="DF140" s="263"/>
      <c r="DG140" s="263"/>
      <c r="DH140" s="263"/>
      <c r="DI140" s="263"/>
      <c r="DJ140" s="263"/>
      <c r="DK140" s="263"/>
      <c r="DL140" s="263"/>
      <c r="DM140" s="263"/>
      <c r="DN140" s="263"/>
      <c r="DO140" s="263"/>
      <c r="DP140" s="263"/>
      <c r="DQ140" s="263"/>
      <c r="DR140" s="263"/>
      <c r="DS140" s="263"/>
      <c r="DT140" s="263"/>
      <c r="DU140" s="263"/>
      <c r="DV140" s="263"/>
      <c r="DW140" s="263"/>
      <c r="DX140" s="263"/>
      <c r="DY140" s="263"/>
      <c r="DZ140" s="263"/>
      <c r="EA140" s="263"/>
      <c r="EB140" s="263"/>
      <c r="EC140" s="263"/>
      <c r="ED140" s="263"/>
      <c r="EE140" s="263"/>
      <c r="EF140" s="263"/>
      <c r="EG140" s="263"/>
      <c r="EH140" s="263"/>
      <c r="EI140" s="263"/>
      <c r="EJ140" s="263"/>
      <c r="EK140" s="263"/>
      <c r="EL140" s="263"/>
      <c r="EM140" s="263"/>
      <c r="EN140" s="263"/>
      <c r="EO140" s="263"/>
      <c r="EP140" s="263"/>
      <c r="EQ140" s="263"/>
      <c r="ER140" s="263"/>
      <c r="ES140" s="263"/>
      <c r="ET140" s="263"/>
      <c r="EU140" s="263"/>
      <c r="EV140" s="263"/>
      <c r="EW140" s="263"/>
      <c r="EX140" s="263"/>
      <c r="EY140" s="263"/>
      <c r="EZ140" s="263"/>
      <c r="FA140" s="263"/>
      <c r="FB140" s="263"/>
      <c r="FC140" s="263"/>
      <c r="FD140" s="263"/>
      <c r="FE140" s="263"/>
      <c r="FF140" s="263"/>
      <c r="FG140" s="263"/>
      <c r="FH140" s="263"/>
      <c r="FI140" s="263"/>
      <c r="FJ140" s="263"/>
      <c r="FK140" s="263"/>
      <c r="FL140" s="263"/>
      <c r="FM140" s="263"/>
      <c r="FN140" s="263"/>
      <c r="FO140" s="263"/>
      <c r="FP140" s="263"/>
      <c r="FQ140" s="263"/>
      <c r="FR140" s="263"/>
      <c r="FS140" s="263"/>
      <c r="FT140" s="263"/>
      <c r="FU140" s="263"/>
      <c r="FV140" s="263"/>
      <c r="FW140" s="263"/>
      <c r="FX140" s="263"/>
      <c r="FY140" s="263"/>
      <c r="FZ140" s="263"/>
      <c r="GA140" s="263"/>
      <c r="GB140" s="263"/>
      <c r="GC140" s="263"/>
      <c r="GD140" s="263"/>
      <c r="GE140" s="263"/>
      <c r="GF140" s="263"/>
      <c r="GG140" s="263"/>
      <c r="GH140" s="263"/>
      <c r="GI140" s="263"/>
      <c r="GJ140" s="263"/>
      <c r="GK140" s="263"/>
      <c r="GL140" s="263"/>
      <c r="GM140" s="263"/>
    </row>
    <row r="141" spans="1:195" s="103" customFormat="1" ht="12.75" x14ac:dyDescent="0.2">
      <c r="B141" s="287"/>
      <c r="C141" s="287"/>
      <c r="D141" s="287"/>
      <c r="E141" s="102"/>
      <c r="F141" s="395"/>
      <c r="G141" s="316"/>
      <c r="H141" s="395"/>
      <c r="I141" s="396"/>
      <c r="J141" s="397"/>
      <c r="K141" s="398"/>
      <c r="L141" s="399"/>
      <c r="M141" s="400"/>
      <c r="N141" s="400"/>
      <c r="O141" s="400"/>
      <c r="P141" s="316"/>
      <c r="Q141" s="401"/>
      <c r="R141" s="316"/>
      <c r="S141" s="395"/>
      <c r="T141" s="402"/>
      <c r="U141" s="402"/>
      <c r="V141" s="402"/>
      <c r="W141" s="402"/>
      <c r="X141" s="403"/>
      <c r="Y141" s="404"/>
      <c r="Z141" s="405"/>
      <c r="AA141" s="406"/>
      <c r="AB141" s="407"/>
      <c r="AC141" s="444"/>
      <c r="AD141" s="409"/>
      <c r="AE141" s="406"/>
      <c r="AF141" s="410"/>
      <c r="AG141" s="316"/>
      <c r="AH141" s="411"/>
      <c r="AI141" s="316"/>
      <c r="AJ141" s="410"/>
      <c r="AK141" s="316"/>
      <c r="AL141" s="411"/>
      <c r="AM141" s="398"/>
      <c r="AN141" s="263"/>
      <c r="AO141" s="263"/>
      <c r="AP141" s="263"/>
      <c r="AQ141" s="263"/>
      <c r="AR141" s="263"/>
      <c r="AS141" s="263"/>
      <c r="AT141" s="263"/>
      <c r="AU141" s="263"/>
      <c r="AV141" s="263"/>
      <c r="AW141" s="263"/>
      <c r="AX141" s="263"/>
      <c r="AY141" s="263"/>
      <c r="AZ141" s="263"/>
      <c r="BA141" s="263"/>
      <c r="BB141" s="263"/>
      <c r="BC141" s="263"/>
      <c r="BD141" s="263"/>
      <c r="BE141" s="263"/>
      <c r="BF141" s="263"/>
      <c r="BG141" s="263"/>
      <c r="BH141" s="263"/>
      <c r="BI141" s="263"/>
      <c r="BJ141" s="263"/>
      <c r="BK141" s="263"/>
      <c r="BL141" s="263"/>
      <c r="BM141" s="263"/>
      <c r="BN141" s="263"/>
      <c r="BO141" s="263"/>
      <c r="BP141" s="263"/>
      <c r="BQ141" s="263"/>
      <c r="BR141" s="263"/>
      <c r="BS141" s="263"/>
      <c r="BT141" s="263"/>
      <c r="BU141" s="263"/>
      <c r="BV141" s="263"/>
      <c r="BW141" s="263"/>
      <c r="BX141" s="263"/>
      <c r="BY141" s="263"/>
      <c r="BZ141" s="263"/>
      <c r="CA141" s="263"/>
      <c r="CB141" s="263"/>
      <c r="CC141" s="263"/>
      <c r="CD141" s="263"/>
      <c r="CE141" s="263"/>
      <c r="CF141" s="263"/>
      <c r="CG141" s="263"/>
      <c r="CH141" s="263"/>
      <c r="CI141" s="263"/>
      <c r="CJ141" s="263"/>
      <c r="CK141" s="263"/>
      <c r="CL141" s="263"/>
      <c r="CM141" s="263"/>
      <c r="CN141" s="263"/>
      <c r="CO141" s="263"/>
      <c r="CP141" s="263"/>
      <c r="CQ141" s="263"/>
      <c r="CR141" s="263"/>
      <c r="CS141" s="263"/>
      <c r="CT141" s="263"/>
      <c r="CU141" s="263"/>
      <c r="CV141" s="263"/>
      <c r="CW141" s="263"/>
      <c r="CX141" s="263"/>
      <c r="CY141" s="263"/>
      <c r="CZ141" s="263"/>
      <c r="DA141" s="263"/>
      <c r="DB141" s="263"/>
      <c r="DC141" s="263"/>
      <c r="DD141" s="263"/>
      <c r="DE141" s="263"/>
      <c r="DF141" s="263"/>
      <c r="DG141" s="263"/>
      <c r="DH141" s="263"/>
      <c r="DI141" s="263"/>
      <c r="DJ141" s="263"/>
      <c r="DK141" s="263"/>
      <c r="DL141" s="263"/>
      <c r="DM141" s="263"/>
      <c r="DN141" s="263"/>
      <c r="DO141" s="263"/>
      <c r="DP141" s="263"/>
      <c r="DQ141" s="263"/>
      <c r="DR141" s="263"/>
      <c r="DS141" s="263"/>
      <c r="DT141" s="263"/>
      <c r="DU141" s="263"/>
      <c r="DV141" s="263"/>
      <c r="DW141" s="263"/>
      <c r="DX141" s="263"/>
      <c r="DY141" s="263"/>
      <c r="DZ141" s="263"/>
      <c r="EA141" s="263"/>
      <c r="EB141" s="263"/>
      <c r="EC141" s="263"/>
      <c r="ED141" s="263"/>
      <c r="EE141" s="263"/>
      <c r="EF141" s="263"/>
      <c r="EG141" s="263"/>
      <c r="EH141" s="263"/>
      <c r="EI141" s="263"/>
      <c r="EJ141" s="263"/>
      <c r="EK141" s="263"/>
      <c r="EL141" s="263"/>
      <c r="EM141" s="263"/>
      <c r="EN141" s="263"/>
      <c r="EO141" s="263"/>
      <c r="EP141" s="263"/>
      <c r="EQ141" s="263"/>
      <c r="ER141" s="263"/>
      <c r="ES141" s="263"/>
      <c r="ET141" s="263"/>
      <c r="EU141" s="263"/>
      <c r="EV141" s="263"/>
      <c r="EW141" s="263"/>
      <c r="EX141" s="263"/>
      <c r="EY141" s="263"/>
      <c r="EZ141" s="263"/>
      <c r="FA141" s="263"/>
      <c r="FB141" s="263"/>
      <c r="FC141" s="263"/>
      <c r="FD141" s="263"/>
      <c r="FE141" s="263"/>
      <c r="FF141" s="263"/>
      <c r="FG141" s="263"/>
      <c r="FH141" s="263"/>
      <c r="FI141" s="263"/>
      <c r="FJ141" s="263"/>
      <c r="FK141" s="263"/>
      <c r="FL141" s="263"/>
      <c r="FM141" s="263"/>
      <c r="FN141" s="263"/>
      <c r="FO141" s="263"/>
      <c r="FP141" s="263"/>
      <c r="FQ141" s="263"/>
      <c r="FR141" s="263"/>
      <c r="FS141" s="263"/>
      <c r="FT141" s="263"/>
      <c r="FU141" s="263"/>
      <c r="FV141" s="263"/>
      <c r="FW141" s="263"/>
      <c r="FX141" s="263"/>
      <c r="FY141" s="263"/>
      <c r="FZ141" s="263"/>
      <c r="GA141" s="263"/>
      <c r="GB141" s="263"/>
      <c r="GC141" s="263"/>
      <c r="GD141" s="263"/>
      <c r="GE141" s="263"/>
      <c r="GF141" s="263"/>
      <c r="GG141" s="263"/>
      <c r="GH141" s="263"/>
      <c r="GI141" s="263"/>
      <c r="GJ141" s="263"/>
      <c r="GK141" s="263"/>
      <c r="GL141" s="263"/>
      <c r="GM141" s="263"/>
    </row>
    <row r="142" spans="1:195" s="103" customFormat="1" ht="12.75" x14ac:dyDescent="0.2">
      <c r="A142" s="304" t="s">
        <v>1235</v>
      </c>
      <c r="B142" s="287"/>
      <c r="C142" s="287"/>
      <c r="D142" s="287"/>
      <c r="E142" s="102"/>
      <c r="F142" s="395"/>
      <c r="G142" s="316"/>
      <c r="H142" s="395"/>
      <c r="I142" s="396"/>
      <c r="J142" s="397"/>
      <c r="K142" s="398"/>
      <c r="L142" s="399"/>
      <c r="M142" s="400"/>
      <c r="N142" s="400"/>
      <c r="O142" s="400"/>
      <c r="P142" s="316"/>
      <c r="Q142" s="401"/>
      <c r="R142" s="316"/>
      <c r="S142" s="395"/>
      <c r="T142" s="402"/>
      <c r="U142" s="402"/>
      <c r="V142" s="402"/>
      <c r="W142" s="402"/>
      <c r="X142" s="403"/>
      <c r="Y142" s="404"/>
      <c r="Z142" s="405"/>
      <c r="AA142" s="406"/>
      <c r="AB142" s="407"/>
      <c r="AC142" s="444"/>
      <c r="AD142" s="409"/>
      <c r="AE142" s="406"/>
      <c r="AF142" s="410"/>
      <c r="AG142" s="316"/>
      <c r="AH142" s="411"/>
      <c r="AI142" s="316"/>
      <c r="AJ142" s="410"/>
      <c r="AK142" s="316"/>
      <c r="AL142" s="411"/>
      <c r="AM142" s="398"/>
      <c r="AN142" s="263"/>
      <c r="AO142" s="263"/>
      <c r="AP142" s="263"/>
      <c r="AQ142" s="263"/>
      <c r="AR142" s="263"/>
      <c r="AS142" s="263"/>
      <c r="AT142" s="263"/>
      <c r="AU142" s="263"/>
      <c r="AV142" s="263"/>
      <c r="AW142" s="263"/>
      <c r="AX142" s="263"/>
      <c r="AY142" s="263"/>
      <c r="AZ142" s="263"/>
      <c r="BA142" s="263"/>
      <c r="BB142" s="263"/>
      <c r="BC142" s="263"/>
      <c r="BD142" s="263"/>
      <c r="BE142" s="263"/>
      <c r="BF142" s="263"/>
      <c r="BG142" s="263"/>
      <c r="BH142" s="263"/>
      <c r="BI142" s="263"/>
      <c r="BJ142" s="263"/>
      <c r="BK142" s="263"/>
      <c r="BL142" s="263"/>
      <c r="BM142" s="263"/>
      <c r="BN142" s="263"/>
      <c r="BO142" s="263"/>
      <c r="BP142" s="263"/>
      <c r="BQ142" s="263"/>
      <c r="BR142" s="263"/>
      <c r="BS142" s="263"/>
      <c r="BT142" s="263"/>
      <c r="BU142" s="263"/>
      <c r="BV142" s="263"/>
      <c r="BW142" s="263"/>
      <c r="BX142" s="263"/>
      <c r="BY142" s="263"/>
      <c r="BZ142" s="263"/>
      <c r="CA142" s="263"/>
      <c r="CB142" s="263"/>
      <c r="CC142" s="263"/>
      <c r="CD142" s="263"/>
      <c r="CE142" s="263"/>
      <c r="CF142" s="263"/>
      <c r="CG142" s="263"/>
      <c r="CH142" s="263"/>
      <c r="CI142" s="263"/>
      <c r="CJ142" s="263"/>
      <c r="CK142" s="263"/>
      <c r="CL142" s="263"/>
      <c r="CM142" s="263"/>
      <c r="CN142" s="263"/>
      <c r="CO142" s="263"/>
      <c r="CP142" s="263"/>
      <c r="CQ142" s="263"/>
      <c r="CR142" s="263"/>
      <c r="CS142" s="263"/>
      <c r="CT142" s="263"/>
      <c r="CU142" s="263"/>
      <c r="CV142" s="263"/>
      <c r="CW142" s="263"/>
      <c r="CX142" s="263"/>
      <c r="CY142" s="263"/>
      <c r="CZ142" s="263"/>
      <c r="DA142" s="263"/>
      <c r="DB142" s="263"/>
      <c r="DC142" s="263"/>
      <c r="DD142" s="263"/>
      <c r="DE142" s="263"/>
      <c r="DF142" s="263"/>
      <c r="DG142" s="263"/>
      <c r="DH142" s="263"/>
      <c r="DI142" s="263"/>
      <c r="DJ142" s="263"/>
      <c r="DK142" s="263"/>
      <c r="DL142" s="263"/>
      <c r="DM142" s="263"/>
      <c r="DN142" s="263"/>
      <c r="DO142" s="263"/>
      <c r="DP142" s="263"/>
      <c r="DQ142" s="263"/>
      <c r="DR142" s="263"/>
      <c r="DS142" s="263"/>
      <c r="DT142" s="263"/>
      <c r="DU142" s="263"/>
      <c r="DV142" s="263"/>
      <c r="DW142" s="263"/>
      <c r="DX142" s="263"/>
      <c r="DY142" s="263"/>
      <c r="DZ142" s="263"/>
      <c r="EA142" s="263"/>
      <c r="EB142" s="263"/>
      <c r="EC142" s="263"/>
      <c r="ED142" s="263"/>
      <c r="EE142" s="263"/>
      <c r="EF142" s="263"/>
      <c r="EG142" s="263"/>
      <c r="EH142" s="263"/>
      <c r="EI142" s="263"/>
      <c r="EJ142" s="263"/>
      <c r="EK142" s="263"/>
      <c r="EL142" s="263"/>
      <c r="EM142" s="263"/>
      <c r="EN142" s="263"/>
      <c r="EO142" s="263"/>
      <c r="EP142" s="263"/>
      <c r="EQ142" s="263"/>
      <c r="ER142" s="263"/>
      <c r="ES142" s="263"/>
      <c r="ET142" s="263"/>
      <c r="EU142" s="263"/>
      <c r="EV142" s="263"/>
      <c r="EW142" s="263"/>
      <c r="EX142" s="263"/>
      <c r="EY142" s="263"/>
      <c r="EZ142" s="263"/>
      <c r="FA142" s="263"/>
      <c r="FB142" s="263"/>
      <c r="FC142" s="263"/>
      <c r="FD142" s="263"/>
      <c r="FE142" s="263"/>
      <c r="FF142" s="263"/>
      <c r="FG142" s="263"/>
      <c r="FH142" s="263"/>
      <c r="FI142" s="263"/>
      <c r="FJ142" s="263"/>
      <c r="FK142" s="263"/>
      <c r="FL142" s="263"/>
      <c r="FM142" s="263"/>
      <c r="FN142" s="263"/>
      <c r="FO142" s="263"/>
      <c r="FP142" s="263"/>
      <c r="FQ142" s="263"/>
      <c r="FR142" s="263"/>
      <c r="FS142" s="263"/>
      <c r="FT142" s="263"/>
      <c r="FU142" s="263"/>
      <c r="FV142" s="263"/>
      <c r="FW142" s="263"/>
      <c r="FX142" s="263"/>
      <c r="FY142" s="263"/>
      <c r="FZ142" s="263"/>
      <c r="GA142" s="263"/>
      <c r="GB142" s="263"/>
      <c r="GC142" s="263"/>
      <c r="GD142" s="263"/>
      <c r="GE142" s="263"/>
      <c r="GF142" s="263"/>
      <c r="GG142" s="263"/>
      <c r="GH142" s="263"/>
      <c r="GI142" s="263"/>
      <c r="GJ142" s="263"/>
      <c r="GK142" s="263"/>
      <c r="GL142" s="263"/>
      <c r="GM142" s="263"/>
    </row>
    <row r="143" spans="1:195" s="103" customFormat="1" ht="32.25" x14ac:dyDescent="0.2">
      <c r="A143" s="541"/>
      <c r="B143" s="287" t="s">
        <v>1236</v>
      </c>
      <c r="C143" s="90"/>
      <c r="D143" s="91"/>
      <c r="E143" s="91" t="s">
        <v>800</v>
      </c>
      <c r="F143" s="395">
        <v>0.05</v>
      </c>
      <c r="G143" s="316" t="s">
        <v>367</v>
      </c>
      <c r="H143" s="395">
        <v>1</v>
      </c>
      <c r="I143" s="396" t="s">
        <v>918</v>
      </c>
      <c r="J143" s="397">
        <v>0.9</v>
      </c>
      <c r="K143" s="398" t="s">
        <v>27</v>
      </c>
      <c r="L143" s="399">
        <v>1.6000000000000001E-3</v>
      </c>
      <c r="M143" s="400">
        <v>36</v>
      </c>
      <c r="N143" s="400">
        <v>15</v>
      </c>
      <c r="O143" s="400">
        <v>0.1</v>
      </c>
      <c r="P143" s="316" t="s">
        <v>28</v>
      </c>
      <c r="Q143" s="401">
        <v>24</v>
      </c>
      <c r="R143" s="316" t="s">
        <v>991</v>
      </c>
      <c r="S143" s="395" t="s">
        <v>921</v>
      </c>
      <c r="T143" s="531">
        <v>1.32E-2</v>
      </c>
      <c r="U143" s="531">
        <v>4.8600000000000001E-6</v>
      </c>
      <c r="V143" s="402">
        <v>48685</v>
      </c>
      <c r="W143" s="402">
        <v>1.7000000000000001E-4</v>
      </c>
      <c r="X143" s="403">
        <v>0.18</v>
      </c>
      <c r="Y143" s="404" t="s">
        <v>142</v>
      </c>
      <c r="Z143" s="405" t="s">
        <v>1357</v>
      </c>
      <c r="AA143" s="406" t="s">
        <v>1357</v>
      </c>
      <c r="AB143" s="407">
        <v>3.0000000000000001E-5</v>
      </c>
      <c r="AC143" s="444" t="s">
        <v>442</v>
      </c>
      <c r="AD143" s="409" t="s">
        <v>1357</v>
      </c>
      <c r="AE143" s="406" t="s">
        <v>1357</v>
      </c>
      <c r="AF143" s="410">
        <v>3.0000000000000001E-5</v>
      </c>
      <c r="AG143" s="316" t="s">
        <v>443</v>
      </c>
      <c r="AH143" s="411" t="s">
        <v>1357</v>
      </c>
      <c r="AI143" s="316" t="s">
        <v>1357</v>
      </c>
      <c r="AJ143" s="410">
        <v>17</v>
      </c>
      <c r="AK143" s="316" t="s">
        <v>444</v>
      </c>
      <c r="AL143" s="411">
        <v>4.8999999999999998E-3</v>
      </c>
      <c r="AM143" s="398" t="s">
        <v>445</v>
      </c>
      <c r="AN143" s="263"/>
      <c r="AO143" s="263"/>
      <c r="AP143" s="263"/>
      <c r="AQ143" s="263"/>
      <c r="AR143" s="263"/>
      <c r="AS143" s="263"/>
      <c r="AT143" s="263"/>
      <c r="AU143" s="263"/>
      <c r="AV143" s="263"/>
      <c r="AW143" s="263"/>
      <c r="AX143" s="263"/>
      <c r="AY143" s="263"/>
      <c r="AZ143" s="263"/>
      <c r="BA143" s="263"/>
      <c r="BB143" s="263"/>
      <c r="BC143" s="263"/>
      <c r="BD143" s="263"/>
      <c r="BE143" s="263"/>
      <c r="BF143" s="263"/>
      <c r="BG143" s="263"/>
      <c r="BH143" s="263"/>
      <c r="BI143" s="263"/>
      <c r="BJ143" s="263"/>
      <c r="BK143" s="263"/>
      <c r="BL143" s="263"/>
      <c r="BM143" s="263"/>
      <c r="BN143" s="263"/>
      <c r="BO143" s="263"/>
      <c r="BP143" s="263"/>
      <c r="BQ143" s="263"/>
      <c r="BR143" s="263"/>
      <c r="BS143" s="263"/>
      <c r="BT143" s="263"/>
      <c r="BU143" s="263"/>
      <c r="BV143" s="263"/>
      <c r="BW143" s="263"/>
      <c r="BX143" s="263"/>
      <c r="BY143" s="263"/>
      <c r="BZ143" s="263"/>
      <c r="CA143" s="263"/>
      <c r="CB143" s="263"/>
      <c r="CC143" s="263"/>
      <c r="CD143" s="263"/>
      <c r="CE143" s="263"/>
      <c r="CF143" s="263"/>
      <c r="CG143" s="263"/>
      <c r="CH143" s="263"/>
      <c r="CI143" s="263"/>
      <c r="CJ143" s="263"/>
      <c r="CK143" s="263"/>
      <c r="CL143" s="263"/>
      <c r="CM143" s="263"/>
      <c r="CN143" s="263"/>
      <c r="CO143" s="263"/>
      <c r="CP143" s="263"/>
      <c r="CQ143" s="263"/>
      <c r="CR143" s="263"/>
      <c r="CS143" s="263"/>
      <c r="CT143" s="263"/>
      <c r="CU143" s="263"/>
      <c r="CV143" s="263"/>
      <c r="CW143" s="263"/>
      <c r="CX143" s="263"/>
      <c r="CY143" s="263"/>
      <c r="CZ143" s="263"/>
      <c r="DA143" s="263"/>
      <c r="DB143" s="263"/>
      <c r="DC143" s="263"/>
      <c r="DD143" s="263"/>
      <c r="DE143" s="263"/>
      <c r="DF143" s="263"/>
      <c r="DG143" s="263"/>
      <c r="DH143" s="263"/>
      <c r="DI143" s="263"/>
      <c r="DJ143" s="263"/>
      <c r="DK143" s="263"/>
      <c r="DL143" s="263"/>
      <c r="DM143" s="263"/>
      <c r="DN143" s="263"/>
      <c r="DO143" s="263"/>
      <c r="DP143" s="263"/>
      <c r="DQ143" s="263"/>
      <c r="DR143" s="263"/>
      <c r="DS143" s="263"/>
      <c r="DT143" s="263"/>
      <c r="DU143" s="263"/>
      <c r="DV143" s="263"/>
      <c r="DW143" s="263"/>
      <c r="DX143" s="263"/>
      <c r="DY143" s="263"/>
      <c r="DZ143" s="263"/>
      <c r="EA143" s="263"/>
      <c r="EB143" s="263"/>
      <c r="EC143" s="263"/>
      <c r="ED143" s="263"/>
      <c r="EE143" s="263"/>
      <c r="EF143" s="263"/>
      <c r="EG143" s="263"/>
      <c r="EH143" s="263"/>
      <c r="EI143" s="263"/>
      <c r="EJ143" s="263"/>
      <c r="EK143" s="263"/>
      <c r="EL143" s="263"/>
      <c r="EM143" s="263"/>
      <c r="EN143" s="263"/>
      <c r="EO143" s="263"/>
      <c r="EP143" s="263"/>
      <c r="EQ143" s="263"/>
      <c r="ER143" s="263"/>
      <c r="ES143" s="263"/>
      <c r="ET143" s="263"/>
      <c r="EU143" s="263"/>
      <c r="EV143" s="263"/>
      <c r="EW143" s="263"/>
      <c r="EX143" s="263"/>
      <c r="EY143" s="263"/>
      <c r="EZ143" s="263"/>
      <c r="FA143" s="263"/>
      <c r="FB143" s="263"/>
      <c r="FC143" s="263"/>
      <c r="FD143" s="263"/>
      <c r="FE143" s="263"/>
      <c r="FF143" s="263"/>
      <c r="FG143" s="263"/>
      <c r="FH143" s="263"/>
      <c r="FI143" s="263"/>
      <c r="FJ143" s="263"/>
      <c r="FK143" s="263"/>
      <c r="FL143" s="263"/>
      <c r="FM143" s="263"/>
      <c r="FN143" s="263"/>
      <c r="FO143" s="263"/>
      <c r="FP143" s="263"/>
      <c r="FQ143" s="263"/>
      <c r="FR143" s="263"/>
      <c r="FS143" s="263"/>
      <c r="FT143" s="263"/>
      <c r="FU143" s="263"/>
      <c r="FV143" s="263"/>
      <c r="FW143" s="263"/>
      <c r="FX143" s="263"/>
      <c r="FY143" s="263"/>
      <c r="FZ143" s="263"/>
      <c r="GA143" s="263"/>
      <c r="GB143" s="263"/>
      <c r="GC143" s="263"/>
      <c r="GD143" s="263"/>
      <c r="GE143" s="263"/>
      <c r="GF143" s="263"/>
      <c r="GG143" s="263"/>
      <c r="GH143" s="263"/>
      <c r="GI143" s="263"/>
      <c r="GJ143" s="263"/>
      <c r="GK143" s="263"/>
      <c r="GL143" s="263"/>
      <c r="GM143" s="263"/>
    </row>
    <row r="144" spans="1:195" s="103" customFormat="1" ht="32.25" x14ac:dyDescent="0.2">
      <c r="A144" s="287"/>
      <c r="B144" s="287" t="s">
        <v>1237</v>
      </c>
      <c r="C144" s="90"/>
      <c r="D144" s="91"/>
      <c r="E144" s="91" t="s">
        <v>801</v>
      </c>
      <c r="F144" s="395">
        <v>0.1</v>
      </c>
      <c r="G144" s="316" t="s">
        <v>141</v>
      </c>
      <c r="H144" s="395">
        <v>1</v>
      </c>
      <c r="I144" s="396" t="s">
        <v>918</v>
      </c>
      <c r="J144" s="397">
        <v>0.9</v>
      </c>
      <c r="K144" s="398" t="s">
        <v>27</v>
      </c>
      <c r="L144" s="399"/>
      <c r="M144" s="400"/>
      <c r="N144" s="400"/>
      <c r="O144" s="400"/>
      <c r="P144" s="316"/>
      <c r="Q144" s="401"/>
      <c r="R144" s="316"/>
      <c r="S144" s="395" t="s">
        <v>921</v>
      </c>
      <c r="T144" s="402">
        <v>3.9E-2</v>
      </c>
      <c r="U144" s="402">
        <v>7.0299999999999996E-6</v>
      </c>
      <c r="V144" s="402">
        <v>3390</v>
      </c>
      <c r="W144" s="402">
        <v>1.5300000000000001E-8</v>
      </c>
      <c r="X144" s="403">
        <v>7.48</v>
      </c>
      <c r="Y144" s="404" t="s">
        <v>142</v>
      </c>
      <c r="Z144" s="405" t="s">
        <v>1357</v>
      </c>
      <c r="AA144" s="406" t="s">
        <v>1357</v>
      </c>
      <c r="AB144" s="407" t="s">
        <v>1357</v>
      </c>
      <c r="AC144" s="444" t="s">
        <v>1357</v>
      </c>
      <c r="AD144" s="409" t="s">
        <v>1357</v>
      </c>
      <c r="AE144" s="406" t="s">
        <v>1357</v>
      </c>
      <c r="AF144" s="410" t="s">
        <v>1357</v>
      </c>
      <c r="AG144" s="316" t="s">
        <v>1357</v>
      </c>
      <c r="AH144" s="411" t="s">
        <v>1357</v>
      </c>
      <c r="AI144" s="316" t="s">
        <v>1357</v>
      </c>
      <c r="AJ144" s="410">
        <v>0.02</v>
      </c>
      <c r="AK144" s="316" t="s">
        <v>446</v>
      </c>
      <c r="AL144" s="411" t="s">
        <v>1357</v>
      </c>
      <c r="AM144" s="398" t="s">
        <v>1357</v>
      </c>
      <c r="AN144" s="263"/>
      <c r="AO144" s="263"/>
      <c r="AP144" s="263"/>
      <c r="AQ144" s="263"/>
      <c r="AR144" s="263"/>
      <c r="AS144" s="263"/>
      <c r="AT144" s="263"/>
      <c r="AU144" s="263"/>
      <c r="AV144" s="263"/>
      <c r="AW144" s="263"/>
      <c r="AX144" s="263"/>
      <c r="AY144" s="263"/>
      <c r="AZ144" s="263"/>
      <c r="BA144" s="263"/>
      <c r="BB144" s="263"/>
      <c r="BC144" s="263"/>
      <c r="BD144" s="263"/>
      <c r="BE144" s="263"/>
      <c r="BF144" s="263"/>
      <c r="BG144" s="263"/>
      <c r="BH144" s="263"/>
      <c r="BI144" s="263"/>
      <c r="BJ144" s="263"/>
      <c r="BK144" s="263"/>
      <c r="BL144" s="263"/>
      <c r="BM144" s="263"/>
      <c r="BN144" s="263"/>
      <c r="BO144" s="263"/>
      <c r="BP144" s="263"/>
      <c r="BQ144" s="263"/>
      <c r="BR144" s="263"/>
      <c r="BS144" s="263"/>
      <c r="BT144" s="263"/>
      <c r="BU144" s="263"/>
      <c r="BV144" s="263"/>
      <c r="BW144" s="263"/>
      <c r="BX144" s="263"/>
      <c r="BY144" s="263"/>
      <c r="BZ144" s="263"/>
      <c r="CA144" s="263"/>
      <c r="CB144" s="263"/>
      <c r="CC144" s="263"/>
      <c r="CD144" s="263"/>
      <c r="CE144" s="263"/>
      <c r="CF144" s="263"/>
      <c r="CG144" s="263"/>
      <c r="CH144" s="263"/>
      <c r="CI144" s="263"/>
      <c r="CJ144" s="263"/>
      <c r="CK144" s="263"/>
      <c r="CL144" s="263"/>
      <c r="CM144" s="263"/>
      <c r="CN144" s="263"/>
      <c r="CO144" s="263"/>
      <c r="CP144" s="263"/>
      <c r="CQ144" s="263"/>
      <c r="CR144" s="263"/>
      <c r="CS144" s="263"/>
      <c r="CT144" s="263"/>
      <c r="CU144" s="263"/>
      <c r="CV144" s="263"/>
      <c r="CW144" s="263"/>
      <c r="CX144" s="263"/>
      <c r="CY144" s="263"/>
      <c r="CZ144" s="263"/>
      <c r="DA144" s="263"/>
      <c r="DB144" s="263"/>
      <c r="DC144" s="263"/>
      <c r="DD144" s="263"/>
      <c r="DE144" s="263"/>
      <c r="DF144" s="263"/>
      <c r="DG144" s="263"/>
      <c r="DH144" s="263"/>
      <c r="DI144" s="263"/>
      <c r="DJ144" s="263"/>
      <c r="DK144" s="263"/>
      <c r="DL144" s="263"/>
      <c r="DM144" s="263"/>
      <c r="DN144" s="263"/>
      <c r="DO144" s="263"/>
      <c r="DP144" s="263"/>
      <c r="DQ144" s="263"/>
      <c r="DR144" s="263"/>
      <c r="DS144" s="263"/>
      <c r="DT144" s="263"/>
      <c r="DU144" s="263"/>
      <c r="DV144" s="263"/>
      <c r="DW144" s="263"/>
      <c r="DX144" s="263"/>
      <c r="DY144" s="263"/>
      <c r="DZ144" s="263"/>
      <c r="EA144" s="263"/>
      <c r="EB144" s="263"/>
      <c r="EC144" s="263"/>
      <c r="ED144" s="263"/>
      <c r="EE144" s="263"/>
      <c r="EF144" s="263"/>
      <c r="EG144" s="263"/>
      <c r="EH144" s="263"/>
      <c r="EI144" s="263"/>
      <c r="EJ144" s="263"/>
      <c r="EK144" s="263"/>
      <c r="EL144" s="263"/>
      <c r="EM144" s="263"/>
      <c r="EN144" s="263"/>
      <c r="EO144" s="263"/>
      <c r="EP144" s="263"/>
      <c r="EQ144" s="263"/>
      <c r="ER144" s="263"/>
      <c r="ES144" s="263"/>
      <c r="ET144" s="263"/>
      <c r="EU144" s="263"/>
      <c r="EV144" s="263"/>
      <c r="EW144" s="263"/>
      <c r="EX144" s="263"/>
      <c r="EY144" s="263"/>
      <c r="EZ144" s="263"/>
      <c r="FA144" s="263"/>
      <c r="FB144" s="263"/>
      <c r="FC144" s="263"/>
      <c r="FD144" s="263"/>
      <c r="FE144" s="263"/>
      <c r="FF144" s="263"/>
      <c r="FG144" s="263"/>
      <c r="FH144" s="263"/>
      <c r="FI144" s="263"/>
      <c r="FJ144" s="263"/>
      <c r="FK144" s="263"/>
      <c r="FL144" s="263"/>
      <c r="FM144" s="263"/>
      <c r="FN144" s="263"/>
      <c r="FO144" s="263"/>
      <c r="FP144" s="263"/>
      <c r="FQ144" s="263"/>
      <c r="FR144" s="263"/>
      <c r="FS144" s="263"/>
      <c r="FT144" s="263"/>
      <c r="FU144" s="263"/>
      <c r="FV144" s="263"/>
      <c r="FW144" s="263"/>
      <c r="FX144" s="263"/>
      <c r="FY144" s="263"/>
      <c r="FZ144" s="263"/>
      <c r="GA144" s="263"/>
      <c r="GB144" s="263"/>
      <c r="GC144" s="263"/>
      <c r="GD144" s="263"/>
      <c r="GE144" s="263"/>
      <c r="GF144" s="263"/>
      <c r="GG144" s="263"/>
      <c r="GH144" s="263"/>
      <c r="GI144" s="263"/>
      <c r="GJ144" s="263"/>
      <c r="GK144" s="263"/>
      <c r="GL144" s="263"/>
      <c r="GM144" s="263"/>
    </row>
    <row r="145" spans="1:195" s="103" customFormat="1" ht="21.75" x14ac:dyDescent="0.2">
      <c r="A145" s="287"/>
      <c r="B145" s="287" t="s">
        <v>1238</v>
      </c>
      <c r="C145" s="90"/>
      <c r="D145" s="91"/>
      <c r="E145" s="91" t="s">
        <v>802</v>
      </c>
      <c r="F145" s="395">
        <v>0.05</v>
      </c>
      <c r="G145" s="316" t="s">
        <v>367</v>
      </c>
      <c r="H145" s="395">
        <v>1</v>
      </c>
      <c r="I145" s="396" t="s">
        <v>918</v>
      </c>
      <c r="J145" s="397">
        <v>0.9</v>
      </c>
      <c r="K145" s="398" t="s">
        <v>27</v>
      </c>
      <c r="L145" s="399"/>
      <c r="M145" s="400"/>
      <c r="N145" s="400"/>
      <c r="O145" s="400"/>
      <c r="P145" s="316"/>
      <c r="Q145" s="401"/>
      <c r="R145" s="316"/>
      <c r="S145" s="395" t="s">
        <v>921</v>
      </c>
      <c r="T145" s="402"/>
      <c r="U145" s="402"/>
      <c r="V145" s="402"/>
      <c r="W145" s="402"/>
      <c r="X145" s="403"/>
      <c r="Y145" s="404"/>
      <c r="Z145" s="405" t="s">
        <v>1357</v>
      </c>
      <c r="AA145" s="406" t="s">
        <v>1357</v>
      </c>
      <c r="AB145" s="407" t="s">
        <v>1357</v>
      </c>
      <c r="AC145" s="444" t="s">
        <v>1357</v>
      </c>
      <c r="AD145" s="409"/>
      <c r="AE145" s="406"/>
      <c r="AF145" s="410">
        <v>1.4999999999999999E-2</v>
      </c>
      <c r="AG145" s="316" t="s">
        <v>447</v>
      </c>
      <c r="AH145" s="411" t="s">
        <v>1357</v>
      </c>
      <c r="AI145" s="316" t="s">
        <v>1357</v>
      </c>
      <c r="AJ145" s="410" t="s">
        <v>1357</v>
      </c>
      <c r="AK145" s="316" t="s">
        <v>448</v>
      </c>
      <c r="AL145" s="411" t="s">
        <v>1357</v>
      </c>
      <c r="AM145" s="398" t="s">
        <v>448</v>
      </c>
      <c r="AN145" s="263"/>
      <c r="AO145" s="263"/>
      <c r="AP145" s="263"/>
      <c r="AQ145" s="263"/>
      <c r="AR145" s="263"/>
      <c r="AS145" s="263"/>
      <c r="AT145" s="263"/>
      <c r="AU145" s="263"/>
      <c r="AV145" s="263"/>
      <c r="AW145" s="263"/>
      <c r="AX145" s="263"/>
      <c r="AY145" s="263"/>
      <c r="AZ145" s="263"/>
      <c r="BA145" s="263"/>
      <c r="BB145" s="263"/>
      <c r="BC145" s="263"/>
      <c r="BD145" s="263"/>
      <c r="BE145" s="263"/>
      <c r="BF145" s="263"/>
      <c r="BG145" s="263"/>
      <c r="BH145" s="263"/>
      <c r="BI145" s="263"/>
      <c r="BJ145" s="263"/>
      <c r="BK145" s="263"/>
      <c r="BL145" s="263"/>
      <c r="BM145" s="263"/>
      <c r="BN145" s="263"/>
      <c r="BO145" s="263"/>
      <c r="BP145" s="263"/>
      <c r="BQ145" s="263"/>
      <c r="BR145" s="263"/>
      <c r="BS145" s="263"/>
      <c r="BT145" s="263"/>
      <c r="BU145" s="263"/>
      <c r="BV145" s="263"/>
      <c r="BW145" s="263"/>
      <c r="BX145" s="263"/>
      <c r="BY145" s="263"/>
      <c r="BZ145" s="263"/>
      <c r="CA145" s="263"/>
      <c r="CB145" s="263"/>
      <c r="CC145" s="263"/>
      <c r="CD145" s="263"/>
      <c r="CE145" s="263"/>
      <c r="CF145" s="263"/>
      <c r="CG145" s="263"/>
      <c r="CH145" s="263"/>
      <c r="CI145" s="263"/>
      <c r="CJ145" s="263"/>
      <c r="CK145" s="263"/>
      <c r="CL145" s="263"/>
      <c r="CM145" s="263"/>
      <c r="CN145" s="263"/>
      <c r="CO145" s="263"/>
      <c r="CP145" s="263"/>
      <c r="CQ145" s="263"/>
      <c r="CR145" s="263"/>
      <c r="CS145" s="263"/>
      <c r="CT145" s="263"/>
      <c r="CU145" s="263"/>
      <c r="CV145" s="263"/>
      <c r="CW145" s="263"/>
      <c r="CX145" s="263"/>
      <c r="CY145" s="263"/>
      <c r="CZ145" s="263"/>
      <c r="DA145" s="263"/>
      <c r="DB145" s="263"/>
      <c r="DC145" s="263"/>
      <c r="DD145" s="263"/>
      <c r="DE145" s="263"/>
      <c r="DF145" s="263"/>
      <c r="DG145" s="263"/>
      <c r="DH145" s="263"/>
      <c r="DI145" s="263"/>
      <c r="DJ145" s="263"/>
      <c r="DK145" s="263"/>
      <c r="DL145" s="263"/>
      <c r="DM145" s="263"/>
      <c r="DN145" s="263"/>
      <c r="DO145" s="263"/>
      <c r="DP145" s="263"/>
      <c r="DQ145" s="263"/>
      <c r="DR145" s="263"/>
      <c r="DS145" s="263"/>
      <c r="DT145" s="263"/>
      <c r="DU145" s="263"/>
      <c r="DV145" s="263"/>
      <c r="DW145" s="263"/>
      <c r="DX145" s="263"/>
      <c r="DY145" s="263"/>
      <c r="DZ145" s="263"/>
      <c r="EA145" s="263"/>
      <c r="EB145" s="263"/>
      <c r="EC145" s="263"/>
      <c r="ED145" s="263"/>
      <c r="EE145" s="263"/>
      <c r="EF145" s="263"/>
      <c r="EG145" s="263"/>
      <c r="EH145" s="263"/>
      <c r="EI145" s="263"/>
      <c r="EJ145" s="263"/>
      <c r="EK145" s="263"/>
      <c r="EL145" s="263"/>
      <c r="EM145" s="263"/>
      <c r="EN145" s="263"/>
      <c r="EO145" s="263"/>
      <c r="EP145" s="263"/>
      <c r="EQ145" s="263"/>
      <c r="ER145" s="263"/>
      <c r="ES145" s="263"/>
      <c r="ET145" s="263"/>
      <c r="EU145" s="263"/>
      <c r="EV145" s="263"/>
      <c r="EW145" s="263"/>
      <c r="EX145" s="263"/>
      <c r="EY145" s="263"/>
      <c r="EZ145" s="263"/>
      <c r="FA145" s="263"/>
      <c r="FB145" s="263"/>
      <c r="FC145" s="263"/>
      <c r="FD145" s="263"/>
      <c r="FE145" s="263"/>
      <c r="FF145" s="263"/>
      <c r="FG145" s="263"/>
      <c r="FH145" s="263"/>
      <c r="FI145" s="263"/>
      <c r="FJ145" s="263"/>
      <c r="FK145" s="263"/>
      <c r="FL145" s="263"/>
      <c r="FM145" s="263"/>
      <c r="FN145" s="263"/>
      <c r="FO145" s="263"/>
      <c r="FP145" s="263"/>
      <c r="FQ145" s="263"/>
      <c r="FR145" s="263"/>
      <c r="FS145" s="263"/>
      <c r="FT145" s="263"/>
      <c r="FU145" s="263"/>
      <c r="FV145" s="263"/>
      <c r="FW145" s="263"/>
      <c r="FX145" s="263"/>
      <c r="FY145" s="263"/>
      <c r="FZ145" s="263"/>
      <c r="GA145" s="263"/>
      <c r="GB145" s="263"/>
      <c r="GC145" s="263"/>
      <c r="GD145" s="263"/>
      <c r="GE145" s="263"/>
      <c r="GF145" s="263"/>
      <c r="GG145" s="263"/>
      <c r="GH145" s="263"/>
      <c r="GI145" s="263"/>
      <c r="GJ145" s="263"/>
      <c r="GK145" s="263"/>
      <c r="GL145" s="263"/>
      <c r="GM145" s="263"/>
    </row>
    <row r="146" spans="1:195" s="103" customFormat="1" ht="32.25" x14ac:dyDescent="0.2">
      <c r="A146" s="287"/>
      <c r="B146" s="287" t="s">
        <v>1240</v>
      </c>
      <c r="C146" s="90"/>
      <c r="D146" s="91"/>
      <c r="E146" s="91" t="s">
        <v>803</v>
      </c>
      <c r="F146" s="395">
        <v>0.05</v>
      </c>
      <c r="G146" s="316" t="s">
        <v>367</v>
      </c>
      <c r="H146" s="395">
        <v>1</v>
      </c>
      <c r="I146" s="396" t="s">
        <v>918</v>
      </c>
      <c r="J146" s="397">
        <v>0.8</v>
      </c>
      <c r="K146" s="398" t="s">
        <v>55</v>
      </c>
      <c r="L146" s="399">
        <v>5.1999999999999998E-2</v>
      </c>
      <c r="M146" s="400">
        <v>130</v>
      </c>
      <c r="N146" s="400">
        <v>28</v>
      </c>
      <c r="O146" s="400">
        <v>35</v>
      </c>
      <c r="P146" s="316" t="s">
        <v>28</v>
      </c>
      <c r="Q146" s="401">
        <v>24</v>
      </c>
      <c r="R146" s="316"/>
      <c r="S146" s="395" t="s">
        <v>921</v>
      </c>
      <c r="T146" s="402">
        <v>1.18E-2</v>
      </c>
      <c r="U146" s="402">
        <v>4.3699999999999997E-6</v>
      </c>
      <c r="V146" s="402">
        <v>51310</v>
      </c>
      <c r="W146" s="402">
        <v>4.8600000000000002E-5</v>
      </c>
      <c r="X146" s="403">
        <v>5.6000000000000001E-2</v>
      </c>
      <c r="Y146" s="404" t="s">
        <v>142</v>
      </c>
      <c r="Z146" s="405" t="s">
        <v>1357</v>
      </c>
      <c r="AA146" s="406" t="s">
        <v>1357</v>
      </c>
      <c r="AB146" s="410">
        <v>5.0000000000000001E-4</v>
      </c>
      <c r="AC146" s="444" t="s">
        <v>449</v>
      </c>
      <c r="AD146" s="409">
        <v>7.0000000000000001E-3</v>
      </c>
      <c r="AE146" s="520" t="s">
        <v>450</v>
      </c>
      <c r="AF146" s="410">
        <v>5.0000000000000001E-4</v>
      </c>
      <c r="AG146" s="316" t="s">
        <v>451</v>
      </c>
      <c r="AH146" s="411">
        <v>6.9999999999999999E-4</v>
      </c>
      <c r="AI146" s="406" t="s">
        <v>452</v>
      </c>
      <c r="AJ146" s="410">
        <v>0.35</v>
      </c>
      <c r="AK146" s="316" t="s">
        <v>1402</v>
      </c>
      <c r="AL146" s="411">
        <v>1E-4</v>
      </c>
      <c r="AM146" s="398" t="s">
        <v>1403</v>
      </c>
      <c r="AN146" s="263"/>
      <c r="AO146" s="263"/>
      <c r="AP146" s="263"/>
      <c r="AQ146" s="263"/>
      <c r="AR146" s="263"/>
      <c r="AS146" s="263"/>
      <c r="AT146" s="263"/>
      <c r="AU146" s="263"/>
      <c r="AV146" s="263"/>
      <c r="AW146" s="263"/>
      <c r="AX146" s="263"/>
      <c r="AY146" s="263"/>
      <c r="AZ146" s="263"/>
      <c r="BA146" s="263"/>
      <c r="BB146" s="263"/>
      <c r="BC146" s="263"/>
      <c r="BD146" s="263"/>
      <c r="BE146" s="263"/>
      <c r="BF146" s="263"/>
      <c r="BG146" s="263"/>
      <c r="BH146" s="263"/>
      <c r="BI146" s="263"/>
      <c r="BJ146" s="263"/>
      <c r="BK146" s="263"/>
      <c r="BL146" s="263"/>
      <c r="BM146" s="263"/>
      <c r="BN146" s="263"/>
      <c r="BO146" s="263"/>
      <c r="BP146" s="263"/>
      <c r="BQ146" s="263"/>
      <c r="BR146" s="263"/>
      <c r="BS146" s="263"/>
      <c r="BT146" s="263"/>
      <c r="BU146" s="263"/>
      <c r="BV146" s="263"/>
      <c r="BW146" s="263"/>
      <c r="BX146" s="263"/>
      <c r="BY146" s="263"/>
      <c r="BZ146" s="263"/>
      <c r="CA146" s="263"/>
      <c r="CB146" s="263"/>
      <c r="CC146" s="263"/>
      <c r="CD146" s="263"/>
      <c r="CE146" s="263"/>
      <c r="CF146" s="263"/>
      <c r="CG146" s="263"/>
      <c r="CH146" s="263"/>
      <c r="CI146" s="263"/>
      <c r="CJ146" s="263"/>
      <c r="CK146" s="263"/>
      <c r="CL146" s="263"/>
      <c r="CM146" s="263"/>
      <c r="CN146" s="263"/>
      <c r="CO146" s="263"/>
      <c r="CP146" s="263"/>
      <c r="CQ146" s="263"/>
      <c r="CR146" s="263"/>
      <c r="CS146" s="263"/>
      <c r="CT146" s="263"/>
      <c r="CU146" s="263"/>
      <c r="CV146" s="263"/>
      <c r="CW146" s="263"/>
      <c r="CX146" s="263"/>
      <c r="CY146" s="263"/>
      <c r="CZ146" s="263"/>
      <c r="DA146" s="263"/>
      <c r="DB146" s="263"/>
      <c r="DC146" s="263"/>
      <c r="DD146" s="263"/>
      <c r="DE146" s="263"/>
      <c r="DF146" s="263"/>
      <c r="DG146" s="263"/>
      <c r="DH146" s="263"/>
      <c r="DI146" s="263"/>
      <c r="DJ146" s="263"/>
      <c r="DK146" s="263"/>
      <c r="DL146" s="263"/>
      <c r="DM146" s="263"/>
      <c r="DN146" s="263"/>
      <c r="DO146" s="263"/>
      <c r="DP146" s="263"/>
      <c r="DQ146" s="263"/>
      <c r="DR146" s="263"/>
      <c r="DS146" s="263"/>
      <c r="DT146" s="263"/>
      <c r="DU146" s="263"/>
      <c r="DV146" s="263"/>
      <c r="DW146" s="263"/>
      <c r="DX146" s="263"/>
      <c r="DY146" s="263"/>
      <c r="DZ146" s="263"/>
      <c r="EA146" s="263"/>
      <c r="EB146" s="263"/>
      <c r="EC146" s="263"/>
      <c r="ED146" s="263"/>
      <c r="EE146" s="263"/>
      <c r="EF146" s="263"/>
      <c r="EG146" s="263"/>
      <c r="EH146" s="263"/>
      <c r="EI146" s="263"/>
      <c r="EJ146" s="263"/>
      <c r="EK146" s="263"/>
      <c r="EL146" s="263"/>
      <c r="EM146" s="263"/>
      <c r="EN146" s="263"/>
      <c r="EO146" s="263"/>
      <c r="EP146" s="263"/>
      <c r="EQ146" s="263"/>
      <c r="ER146" s="263"/>
      <c r="ES146" s="263"/>
      <c r="ET146" s="263"/>
      <c r="EU146" s="263"/>
      <c r="EV146" s="263"/>
      <c r="EW146" s="263"/>
      <c r="EX146" s="263"/>
      <c r="EY146" s="263"/>
      <c r="EZ146" s="263"/>
      <c r="FA146" s="263"/>
      <c r="FB146" s="263"/>
      <c r="FC146" s="263"/>
      <c r="FD146" s="263"/>
      <c r="FE146" s="263"/>
      <c r="FF146" s="263"/>
      <c r="FG146" s="263"/>
      <c r="FH146" s="263"/>
      <c r="FI146" s="263"/>
      <c r="FJ146" s="263"/>
      <c r="FK146" s="263"/>
      <c r="FL146" s="263"/>
      <c r="FM146" s="263"/>
      <c r="FN146" s="263"/>
      <c r="FO146" s="263"/>
      <c r="FP146" s="263"/>
      <c r="FQ146" s="263"/>
      <c r="FR146" s="263"/>
      <c r="FS146" s="263"/>
      <c r="FT146" s="263"/>
      <c r="FU146" s="263"/>
      <c r="FV146" s="263"/>
      <c r="FW146" s="263"/>
      <c r="FX146" s="263"/>
      <c r="FY146" s="263"/>
      <c r="FZ146" s="263"/>
      <c r="GA146" s="263"/>
      <c r="GB146" s="263"/>
      <c r="GC146" s="263"/>
      <c r="GD146" s="263"/>
      <c r="GE146" s="263"/>
      <c r="GF146" s="263"/>
      <c r="GG146" s="263"/>
      <c r="GH146" s="263"/>
      <c r="GI146" s="263"/>
      <c r="GJ146" s="263"/>
      <c r="GK146" s="263"/>
      <c r="GL146" s="263"/>
      <c r="GM146" s="263"/>
    </row>
    <row r="147" spans="1:195" s="103" customFormat="1" ht="32.25" x14ac:dyDescent="0.2">
      <c r="A147" s="287"/>
      <c r="B147" s="287" t="s">
        <v>1241</v>
      </c>
      <c r="C147" s="90"/>
      <c r="D147" s="91"/>
      <c r="E147" s="91" t="s">
        <v>804</v>
      </c>
      <c r="F147" s="395">
        <v>0.05</v>
      </c>
      <c r="G147" s="316" t="s">
        <v>367</v>
      </c>
      <c r="H147" s="395">
        <v>1</v>
      </c>
      <c r="I147" s="396" t="s">
        <v>918</v>
      </c>
      <c r="J147" s="397">
        <v>0.8</v>
      </c>
      <c r="K147" s="398" t="s">
        <v>55</v>
      </c>
      <c r="L147" s="399">
        <v>0.28000000000000003</v>
      </c>
      <c r="M147" s="400">
        <v>37</v>
      </c>
      <c r="N147" s="400">
        <v>7.8</v>
      </c>
      <c r="O147" s="400">
        <v>63</v>
      </c>
      <c r="P147" s="316" t="s">
        <v>28</v>
      </c>
      <c r="Q147" s="401">
        <v>24</v>
      </c>
      <c r="R147" s="316"/>
      <c r="S147" s="395" t="s">
        <v>921</v>
      </c>
      <c r="T147" s="402">
        <v>1.6899999999999998E-2</v>
      </c>
      <c r="U147" s="402">
        <v>4.7600000000000002E-6</v>
      </c>
      <c r="V147" s="402">
        <v>45800</v>
      </c>
      <c r="W147" s="402">
        <v>3.9999999999999998E-6</v>
      </c>
      <c r="X147" s="403">
        <v>0.09</v>
      </c>
      <c r="Y147" s="404" t="s">
        <v>142</v>
      </c>
      <c r="Z147" s="405" t="s">
        <v>1357</v>
      </c>
      <c r="AA147" s="406" t="s">
        <v>1357</v>
      </c>
      <c r="AB147" s="407"/>
      <c r="AC147" s="444"/>
      <c r="AD147" s="409"/>
      <c r="AE147" s="406"/>
      <c r="AF147" s="410" t="s">
        <v>1357</v>
      </c>
      <c r="AG147" s="316" t="s">
        <v>1357</v>
      </c>
      <c r="AH147" s="411" t="s">
        <v>1357</v>
      </c>
      <c r="AI147" s="316" t="s">
        <v>1357</v>
      </c>
      <c r="AJ147" s="410">
        <v>0.24</v>
      </c>
      <c r="AK147" s="316" t="s">
        <v>444</v>
      </c>
      <c r="AL147" s="411">
        <v>6.8999999999999997E-5</v>
      </c>
      <c r="AM147" s="398" t="s">
        <v>33</v>
      </c>
      <c r="AN147" s="263"/>
      <c r="AO147" s="263"/>
      <c r="AP147" s="263"/>
      <c r="AQ147" s="263"/>
      <c r="AR147" s="263"/>
      <c r="AS147" s="263"/>
      <c r="AT147" s="263"/>
      <c r="AU147" s="263"/>
      <c r="AV147" s="263"/>
      <c r="AW147" s="263"/>
      <c r="AX147" s="263"/>
      <c r="AY147" s="263"/>
      <c r="AZ147" s="263"/>
      <c r="BA147" s="263"/>
      <c r="BB147" s="263"/>
      <c r="BC147" s="263"/>
      <c r="BD147" s="263"/>
      <c r="BE147" s="263"/>
      <c r="BF147" s="263"/>
      <c r="BG147" s="263"/>
      <c r="BH147" s="263"/>
      <c r="BI147" s="263"/>
      <c r="BJ147" s="263"/>
      <c r="BK147" s="263"/>
      <c r="BL147" s="263"/>
      <c r="BM147" s="263"/>
      <c r="BN147" s="263"/>
      <c r="BO147" s="263"/>
      <c r="BP147" s="263"/>
      <c r="BQ147" s="263"/>
      <c r="BR147" s="263"/>
      <c r="BS147" s="263"/>
      <c r="BT147" s="263"/>
      <c r="BU147" s="263"/>
      <c r="BV147" s="263"/>
      <c r="BW147" s="263"/>
      <c r="BX147" s="263"/>
      <c r="BY147" s="263"/>
      <c r="BZ147" s="263"/>
      <c r="CA147" s="263"/>
      <c r="CB147" s="263"/>
      <c r="CC147" s="263"/>
      <c r="CD147" s="263"/>
      <c r="CE147" s="263"/>
      <c r="CF147" s="263"/>
      <c r="CG147" s="263"/>
      <c r="CH147" s="263"/>
      <c r="CI147" s="263"/>
      <c r="CJ147" s="263"/>
      <c r="CK147" s="263"/>
      <c r="CL147" s="263"/>
      <c r="CM147" s="263"/>
      <c r="CN147" s="263"/>
      <c r="CO147" s="263"/>
      <c r="CP147" s="263"/>
      <c r="CQ147" s="263"/>
      <c r="CR147" s="263"/>
      <c r="CS147" s="263"/>
      <c r="CT147" s="263"/>
      <c r="CU147" s="263"/>
      <c r="CV147" s="263"/>
      <c r="CW147" s="263"/>
      <c r="CX147" s="263"/>
      <c r="CY147" s="263"/>
      <c r="CZ147" s="263"/>
      <c r="DA147" s="263"/>
      <c r="DB147" s="263"/>
      <c r="DC147" s="263"/>
      <c r="DD147" s="263"/>
      <c r="DE147" s="263"/>
      <c r="DF147" s="263"/>
      <c r="DG147" s="263"/>
      <c r="DH147" s="263"/>
      <c r="DI147" s="263"/>
      <c r="DJ147" s="263"/>
      <c r="DK147" s="263"/>
      <c r="DL147" s="263"/>
      <c r="DM147" s="263"/>
      <c r="DN147" s="263"/>
      <c r="DO147" s="263"/>
      <c r="DP147" s="263"/>
      <c r="DQ147" s="263"/>
      <c r="DR147" s="263"/>
      <c r="DS147" s="263"/>
      <c r="DT147" s="263"/>
      <c r="DU147" s="263"/>
      <c r="DV147" s="263"/>
      <c r="DW147" s="263"/>
      <c r="DX147" s="263"/>
      <c r="DY147" s="263"/>
      <c r="DZ147" s="263"/>
      <c r="EA147" s="263"/>
      <c r="EB147" s="263"/>
      <c r="EC147" s="263"/>
      <c r="ED147" s="263"/>
      <c r="EE147" s="263"/>
      <c r="EF147" s="263"/>
      <c r="EG147" s="263"/>
      <c r="EH147" s="263"/>
      <c r="EI147" s="263"/>
      <c r="EJ147" s="263"/>
      <c r="EK147" s="263"/>
      <c r="EL147" s="263"/>
      <c r="EM147" s="263"/>
      <c r="EN147" s="263"/>
      <c r="EO147" s="263"/>
      <c r="EP147" s="263"/>
      <c r="EQ147" s="263"/>
      <c r="ER147" s="263"/>
      <c r="ES147" s="263"/>
      <c r="ET147" s="263"/>
      <c r="EU147" s="263"/>
      <c r="EV147" s="263"/>
      <c r="EW147" s="263"/>
      <c r="EX147" s="263"/>
      <c r="EY147" s="263"/>
      <c r="EZ147" s="263"/>
      <c r="FA147" s="263"/>
      <c r="FB147" s="263"/>
      <c r="FC147" s="263"/>
      <c r="FD147" s="263"/>
      <c r="FE147" s="263"/>
      <c r="FF147" s="263"/>
      <c r="FG147" s="263"/>
      <c r="FH147" s="263"/>
      <c r="FI147" s="263"/>
      <c r="FJ147" s="263"/>
      <c r="FK147" s="263"/>
      <c r="FL147" s="263"/>
      <c r="FM147" s="263"/>
      <c r="FN147" s="263"/>
      <c r="FO147" s="263"/>
      <c r="FP147" s="263"/>
      <c r="FQ147" s="263"/>
      <c r="FR147" s="263"/>
      <c r="FS147" s="263"/>
      <c r="FT147" s="263"/>
      <c r="FU147" s="263"/>
      <c r="FV147" s="263"/>
      <c r="FW147" s="263"/>
      <c r="FX147" s="263"/>
      <c r="FY147" s="263"/>
      <c r="FZ147" s="263"/>
      <c r="GA147" s="263"/>
      <c r="GB147" s="263"/>
      <c r="GC147" s="263"/>
      <c r="GD147" s="263"/>
      <c r="GE147" s="263"/>
      <c r="GF147" s="263"/>
      <c r="GG147" s="263"/>
      <c r="GH147" s="263"/>
      <c r="GI147" s="263"/>
      <c r="GJ147" s="263"/>
      <c r="GK147" s="263"/>
      <c r="GL147" s="263"/>
      <c r="GM147" s="263"/>
    </row>
    <row r="148" spans="1:195" s="103" customFormat="1" ht="32.25" x14ac:dyDescent="0.2">
      <c r="A148" s="287"/>
      <c r="B148" s="287" t="s">
        <v>1242</v>
      </c>
      <c r="C148" s="90"/>
      <c r="D148" s="91"/>
      <c r="E148" s="91" t="s">
        <v>805</v>
      </c>
      <c r="F148" s="395">
        <v>0.05</v>
      </c>
      <c r="G148" s="316" t="s">
        <v>367</v>
      </c>
      <c r="H148" s="395">
        <v>1</v>
      </c>
      <c r="I148" s="396" t="s">
        <v>918</v>
      </c>
      <c r="J148" s="397">
        <v>0.8</v>
      </c>
      <c r="K148" s="398" t="s">
        <v>55</v>
      </c>
      <c r="L148" s="399">
        <v>0.24</v>
      </c>
      <c r="M148" s="400">
        <v>36</v>
      </c>
      <c r="N148" s="400">
        <v>7.6</v>
      </c>
      <c r="O148" s="400">
        <v>49</v>
      </c>
      <c r="P148" s="316" t="s">
        <v>28</v>
      </c>
      <c r="Q148" s="401">
        <v>28</v>
      </c>
      <c r="R148" s="316"/>
      <c r="S148" s="395" t="s">
        <v>921</v>
      </c>
      <c r="T148" s="402">
        <v>1.44E-2</v>
      </c>
      <c r="U148" s="402">
        <v>5.8699999999999997E-6</v>
      </c>
      <c r="V148" s="402">
        <v>86405</v>
      </c>
      <c r="W148" s="402">
        <v>2.0999999999999999E-5</v>
      </c>
      <c r="X148" s="403">
        <v>0.12</v>
      </c>
      <c r="Y148" s="404" t="s">
        <v>142</v>
      </c>
      <c r="Z148" s="405" t="s">
        <v>1357</v>
      </c>
      <c r="AA148" s="406" t="s">
        <v>1357</v>
      </c>
      <c r="AB148" s="407"/>
      <c r="AC148" s="444"/>
      <c r="AD148" s="409"/>
      <c r="AE148" s="406"/>
      <c r="AF148" s="410" t="s">
        <v>1357</v>
      </c>
      <c r="AG148" s="316" t="s">
        <v>1357</v>
      </c>
      <c r="AH148" s="411" t="s">
        <v>1357</v>
      </c>
      <c r="AI148" s="316" t="s">
        <v>1357</v>
      </c>
      <c r="AJ148" s="410">
        <v>0.34</v>
      </c>
      <c r="AK148" s="316" t="s">
        <v>1404</v>
      </c>
      <c r="AL148" s="411">
        <v>9.7E-5</v>
      </c>
      <c r="AM148" s="398" t="s">
        <v>33</v>
      </c>
      <c r="AN148" s="263"/>
      <c r="AO148" s="263"/>
      <c r="AP148" s="263"/>
      <c r="AQ148" s="263"/>
      <c r="AR148" s="263"/>
      <c r="AS148" s="263"/>
      <c r="AT148" s="263"/>
      <c r="AU148" s="263"/>
      <c r="AV148" s="263"/>
      <c r="AW148" s="263"/>
      <c r="AX148" s="263"/>
      <c r="AY148" s="263"/>
      <c r="AZ148" s="263"/>
      <c r="BA148" s="263"/>
      <c r="BB148" s="263"/>
      <c r="BC148" s="263"/>
      <c r="BD148" s="263"/>
      <c r="BE148" s="263"/>
      <c r="BF148" s="263"/>
      <c r="BG148" s="263"/>
      <c r="BH148" s="263"/>
      <c r="BI148" s="263"/>
      <c r="BJ148" s="263"/>
      <c r="BK148" s="263"/>
      <c r="BL148" s="263"/>
      <c r="BM148" s="263"/>
      <c r="BN148" s="263"/>
      <c r="BO148" s="263"/>
      <c r="BP148" s="263"/>
      <c r="BQ148" s="263"/>
      <c r="BR148" s="263"/>
      <c r="BS148" s="263"/>
      <c r="BT148" s="263"/>
      <c r="BU148" s="263"/>
      <c r="BV148" s="263"/>
      <c r="BW148" s="263"/>
      <c r="BX148" s="263"/>
      <c r="BY148" s="263"/>
      <c r="BZ148" s="263"/>
      <c r="CA148" s="263"/>
      <c r="CB148" s="263"/>
      <c r="CC148" s="263"/>
      <c r="CD148" s="263"/>
      <c r="CE148" s="263"/>
      <c r="CF148" s="263"/>
      <c r="CG148" s="263"/>
      <c r="CH148" s="263"/>
      <c r="CI148" s="263"/>
      <c r="CJ148" s="263"/>
      <c r="CK148" s="263"/>
      <c r="CL148" s="263"/>
      <c r="CM148" s="263"/>
      <c r="CN148" s="263"/>
      <c r="CO148" s="263"/>
      <c r="CP148" s="263"/>
      <c r="CQ148" s="263"/>
      <c r="CR148" s="263"/>
      <c r="CS148" s="263"/>
      <c r="CT148" s="263"/>
      <c r="CU148" s="263"/>
      <c r="CV148" s="263"/>
      <c r="CW148" s="263"/>
      <c r="CX148" s="263"/>
      <c r="CY148" s="263"/>
      <c r="CZ148" s="263"/>
      <c r="DA148" s="263"/>
      <c r="DB148" s="263"/>
      <c r="DC148" s="263"/>
      <c r="DD148" s="263"/>
      <c r="DE148" s="263"/>
      <c r="DF148" s="263"/>
      <c r="DG148" s="263"/>
      <c r="DH148" s="263"/>
      <c r="DI148" s="263"/>
      <c r="DJ148" s="263"/>
      <c r="DK148" s="263"/>
      <c r="DL148" s="263"/>
      <c r="DM148" s="263"/>
      <c r="DN148" s="263"/>
      <c r="DO148" s="263"/>
      <c r="DP148" s="263"/>
      <c r="DQ148" s="263"/>
      <c r="DR148" s="263"/>
      <c r="DS148" s="263"/>
      <c r="DT148" s="263"/>
      <c r="DU148" s="263"/>
      <c r="DV148" s="263"/>
      <c r="DW148" s="263"/>
      <c r="DX148" s="263"/>
      <c r="DY148" s="263"/>
      <c r="DZ148" s="263"/>
      <c r="EA148" s="263"/>
      <c r="EB148" s="263"/>
      <c r="EC148" s="263"/>
      <c r="ED148" s="263"/>
      <c r="EE148" s="263"/>
      <c r="EF148" s="263"/>
      <c r="EG148" s="263"/>
      <c r="EH148" s="263"/>
      <c r="EI148" s="263"/>
      <c r="EJ148" s="263"/>
      <c r="EK148" s="263"/>
      <c r="EL148" s="263"/>
      <c r="EM148" s="263"/>
      <c r="EN148" s="263"/>
      <c r="EO148" s="263"/>
      <c r="EP148" s="263"/>
      <c r="EQ148" s="263"/>
      <c r="ER148" s="263"/>
      <c r="ES148" s="263"/>
      <c r="ET148" s="263"/>
      <c r="EU148" s="263"/>
      <c r="EV148" s="263"/>
      <c r="EW148" s="263"/>
      <c r="EX148" s="263"/>
      <c r="EY148" s="263"/>
      <c r="EZ148" s="263"/>
      <c r="FA148" s="263"/>
      <c r="FB148" s="263"/>
      <c r="FC148" s="263"/>
      <c r="FD148" s="263"/>
      <c r="FE148" s="263"/>
      <c r="FF148" s="263"/>
      <c r="FG148" s="263"/>
      <c r="FH148" s="263"/>
      <c r="FI148" s="263"/>
      <c r="FJ148" s="263"/>
      <c r="FK148" s="263"/>
      <c r="FL148" s="263"/>
      <c r="FM148" s="263"/>
      <c r="FN148" s="263"/>
      <c r="FO148" s="263"/>
      <c r="FP148" s="263"/>
      <c r="FQ148" s="263"/>
      <c r="FR148" s="263"/>
      <c r="FS148" s="263"/>
      <c r="FT148" s="263"/>
      <c r="FU148" s="263"/>
      <c r="FV148" s="263"/>
      <c r="FW148" s="263"/>
      <c r="FX148" s="263"/>
      <c r="FY148" s="263"/>
      <c r="FZ148" s="263"/>
      <c r="GA148" s="263"/>
      <c r="GB148" s="263"/>
      <c r="GC148" s="263"/>
      <c r="GD148" s="263"/>
      <c r="GE148" s="263"/>
      <c r="GF148" s="263"/>
      <c r="GG148" s="263"/>
      <c r="GH148" s="263"/>
      <c r="GI148" s="263"/>
      <c r="GJ148" s="263"/>
      <c r="GK148" s="263"/>
      <c r="GL148" s="263"/>
      <c r="GM148" s="263"/>
    </row>
    <row r="149" spans="1:195" s="103" customFormat="1" ht="32.25" x14ac:dyDescent="0.2">
      <c r="A149" s="287"/>
      <c r="B149" s="287" t="s">
        <v>1243</v>
      </c>
      <c r="C149" s="90"/>
      <c r="D149" s="91"/>
      <c r="E149" s="91" t="s">
        <v>806</v>
      </c>
      <c r="F149" s="395">
        <v>0.05</v>
      </c>
      <c r="G149" s="316" t="s">
        <v>367</v>
      </c>
      <c r="H149" s="395">
        <v>1</v>
      </c>
      <c r="I149" s="396" t="s">
        <v>918</v>
      </c>
      <c r="J149" s="397">
        <v>0.8</v>
      </c>
      <c r="K149" s="398" t="s">
        <v>55</v>
      </c>
      <c r="L149" s="399">
        <v>0.43</v>
      </c>
      <c r="M149" s="400">
        <v>60</v>
      </c>
      <c r="N149" s="400">
        <v>13</v>
      </c>
      <c r="O149" s="400">
        <v>230</v>
      </c>
      <c r="P149" s="316" t="s">
        <v>28</v>
      </c>
      <c r="Q149" s="401">
        <v>24</v>
      </c>
      <c r="R149" s="316"/>
      <c r="S149" s="395" t="s">
        <v>921</v>
      </c>
      <c r="T149" s="402">
        <v>1.37E-2</v>
      </c>
      <c r="U149" s="402">
        <v>4.95E-6</v>
      </c>
      <c r="V149" s="402">
        <v>677934</v>
      </c>
      <c r="W149" s="402">
        <v>8.1000000000000004E-6</v>
      </c>
      <c r="X149" s="403">
        <v>2.5000000000000001E-2</v>
      </c>
      <c r="Y149" s="404" t="s">
        <v>142</v>
      </c>
      <c r="Z149" s="405" t="s">
        <v>1357</v>
      </c>
      <c r="AA149" s="406" t="s">
        <v>1357</v>
      </c>
      <c r="AB149" s="407">
        <v>5.0000000000000001E-4</v>
      </c>
      <c r="AC149" s="444" t="s">
        <v>277</v>
      </c>
      <c r="AD149" s="409"/>
      <c r="AE149" s="406"/>
      <c r="AF149" s="410">
        <v>5.0000000000000001E-4</v>
      </c>
      <c r="AG149" s="316" t="s">
        <v>278</v>
      </c>
      <c r="AH149" s="411" t="s">
        <v>1357</v>
      </c>
      <c r="AI149" s="316" t="s">
        <v>1357</v>
      </c>
      <c r="AJ149" s="410">
        <v>0.34</v>
      </c>
      <c r="AK149" s="316" t="s">
        <v>279</v>
      </c>
      <c r="AL149" s="411">
        <v>9.7E-5</v>
      </c>
      <c r="AM149" s="398" t="s">
        <v>50</v>
      </c>
      <c r="AN149" s="263"/>
      <c r="AO149" s="263"/>
      <c r="AP149" s="263"/>
      <c r="AQ149" s="263"/>
      <c r="AR149" s="263"/>
      <c r="AS149" s="263"/>
      <c r="AT149" s="263"/>
      <c r="AU149" s="263"/>
      <c r="AV149" s="263"/>
      <c r="AW149" s="263"/>
      <c r="AX149" s="263"/>
      <c r="AY149" s="263"/>
      <c r="AZ149" s="263"/>
      <c r="BA149" s="263"/>
      <c r="BB149" s="263"/>
      <c r="BC149" s="263"/>
      <c r="BD149" s="263"/>
      <c r="BE149" s="263"/>
      <c r="BF149" s="263"/>
      <c r="BG149" s="263"/>
      <c r="BH149" s="263"/>
      <c r="BI149" s="263"/>
      <c r="BJ149" s="263"/>
      <c r="BK149" s="263"/>
      <c r="BL149" s="263"/>
      <c r="BM149" s="263"/>
      <c r="BN149" s="263"/>
      <c r="BO149" s="263"/>
      <c r="BP149" s="263"/>
      <c r="BQ149" s="263"/>
      <c r="BR149" s="263"/>
      <c r="BS149" s="263"/>
      <c r="BT149" s="263"/>
      <c r="BU149" s="263"/>
      <c r="BV149" s="263"/>
      <c r="BW149" s="263"/>
      <c r="BX149" s="263"/>
      <c r="BY149" s="263"/>
      <c r="BZ149" s="263"/>
      <c r="CA149" s="263"/>
      <c r="CB149" s="263"/>
      <c r="CC149" s="263"/>
      <c r="CD149" s="263"/>
      <c r="CE149" s="263"/>
      <c r="CF149" s="263"/>
      <c r="CG149" s="263"/>
      <c r="CH149" s="263"/>
      <c r="CI149" s="263"/>
      <c r="CJ149" s="263"/>
      <c r="CK149" s="263"/>
      <c r="CL149" s="263"/>
      <c r="CM149" s="263"/>
      <c r="CN149" s="263"/>
      <c r="CO149" s="263"/>
      <c r="CP149" s="263"/>
      <c r="CQ149" s="263"/>
      <c r="CR149" s="263"/>
      <c r="CS149" s="263"/>
      <c r="CT149" s="263"/>
      <c r="CU149" s="263"/>
      <c r="CV149" s="263"/>
      <c r="CW149" s="263"/>
      <c r="CX149" s="263"/>
      <c r="CY149" s="263"/>
      <c r="CZ149" s="263"/>
      <c r="DA149" s="263"/>
      <c r="DB149" s="263"/>
      <c r="DC149" s="263"/>
      <c r="DD149" s="263"/>
      <c r="DE149" s="263"/>
      <c r="DF149" s="263"/>
      <c r="DG149" s="263"/>
      <c r="DH149" s="263"/>
      <c r="DI149" s="263"/>
      <c r="DJ149" s="263"/>
      <c r="DK149" s="263"/>
      <c r="DL149" s="263"/>
      <c r="DM149" s="263"/>
      <c r="DN149" s="263"/>
      <c r="DO149" s="263"/>
      <c r="DP149" s="263"/>
      <c r="DQ149" s="263"/>
      <c r="DR149" s="263"/>
      <c r="DS149" s="263"/>
      <c r="DT149" s="263"/>
      <c r="DU149" s="263"/>
      <c r="DV149" s="263"/>
      <c r="DW149" s="263"/>
      <c r="DX149" s="263"/>
      <c r="DY149" s="263"/>
      <c r="DZ149" s="263"/>
      <c r="EA149" s="263"/>
      <c r="EB149" s="263"/>
      <c r="EC149" s="263"/>
      <c r="ED149" s="263"/>
      <c r="EE149" s="263"/>
      <c r="EF149" s="263"/>
      <c r="EG149" s="263"/>
      <c r="EH149" s="263"/>
      <c r="EI149" s="263"/>
      <c r="EJ149" s="263"/>
      <c r="EK149" s="263"/>
      <c r="EL149" s="263"/>
      <c r="EM149" s="263"/>
      <c r="EN149" s="263"/>
      <c r="EO149" s="263"/>
      <c r="EP149" s="263"/>
      <c r="EQ149" s="263"/>
      <c r="ER149" s="263"/>
      <c r="ES149" s="263"/>
      <c r="ET149" s="263"/>
      <c r="EU149" s="263"/>
      <c r="EV149" s="263"/>
      <c r="EW149" s="263"/>
      <c r="EX149" s="263"/>
      <c r="EY149" s="263"/>
      <c r="EZ149" s="263"/>
      <c r="FA149" s="263"/>
      <c r="FB149" s="263"/>
      <c r="FC149" s="263"/>
      <c r="FD149" s="263"/>
      <c r="FE149" s="263"/>
      <c r="FF149" s="263"/>
      <c r="FG149" s="263"/>
      <c r="FH149" s="263"/>
      <c r="FI149" s="263"/>
      <c r="FJ149" s="263"/>
      <c r="FK149" s="263"/>
      <c r="FL149" s="263"/>
      <c r="FM149" s="263"/>
      <c r="FN149" s="263"/>
      <c r="FO149" s="263"/>
      <c r="FP149" s="263"/>
      <c r="FQ149" s="263"/>
      <c r="FR149" s="263"/>
      <c r="FS149" s="263"/>
      <c r="FT149" s="263"/>
      <c r="FU149" s="263"/>
      <c r="FV149" s="263"/>
      <c r="FW149" s="263"/>
      <c r="FX149" s="263"/>
      <c r="FY149" s="263"/>
      <c r="FZ149" s="263"/>
      <c r="GA149" s="263"/>
      <c r="GB149" s="263"/>
      <c r="GC149" s="263"/>
      <c r="GD149" s="263"/>
      <c r="GE149" s="263"/>
      <c r="GF149" s="263"/>
      <c r="GG149" s="263"/>
      <c r="GH149" s="263"/>
      <c r="GI149" s="263"/>
      <c r="GJ149" s="263"/>
      <c r="GK149" s="263"/>
      <c r="GL149" s="263"/>
      <c r="GM149" s="263"/>
    </row>
    <row r="150" spans="1:195" ht="32.25" x14ac:dyDescent="0.2">
      <c r="A150" s="70"/>
      <c r="B150" s="58" t="s">
        <v>1244</v>
      </c>
      <c r="C150" s="532"/>
      <c r="D150" s="81"/>
      <c r="E150" s="542" t="s">
        <v>807</v>
      </c>
      <c r="F150" s="412">
        <v>0.05</v>
      </c>
      <c r="G150" s="308" t="s">
        <v>55</v>
      </c>
      <c r="H150" s="412">
        <v>1</v>
      </c>
      <c r="I150" s="413" t="s">
        <v>918</v>
      </c>
      <c r="J150" s="414">
        <v>0.9</v>
      </c>
      <c r="K150" s="394" t="s">
        <v>55</v>
      </c>
      <c r="L150" s="324"/>
      <c r="S150" s="412" t="s">
        <v>921</v>
      </c>
      <c r="Y150" s="388"/>
      <c r="Z150" s="405" t="s">
        <v>1357</v>
      </c>
      <c r="AA150" s="406" t="s">
        <v>1357</v>
      </c>
      <c r="AB150" s="389">
        <v>8.9999999999999998E-4</v>
      </c>
      <c r="AC150" s="441" t="s">
        <v>280</v>
      </c>
      <c r="AD150" s="391"/>
      <c r="AF150" s="392">
        <v>8.9999999999999998E-4</v>
      </c>
      <c r="AG150" s="308" t="s">
        <v>280</v>
      </c>
      <c r="AH150" s="393" t="s">
        <v>1357</v>
      </c>
      <c r="AI150" s="308" t="s">
        <v>1357</v>
      </c>
      <c r="AJ150" s="392" t="s">
        <v>1357</v>
      </c>
      <c r="AK150" s="308" t="s">
        <v>1357</v>
      </c>
      <c r="AL150" s="393" t="s">
        <v>1357</v>
      </c>
      <c r="AM150" s="394" t="s">
        <v>1357</v>
      </c>
      <c r="AN150" s="263"/>
      <c r="AO150" s="263"/>
      <c r="AP150" s="263"/>
      <c r="AQ150" s="263"/>
      <c r="AR150" s="263"/>
      <c r="AS150" s="263"/>
      <c r="AT150" s="263"/>
      <c r="AU150" s="263"/>
      <c r="AV150" s="263"/>
      <c r="AW150" s="263"/>
      <c r="AX150" s="263"/>
      <c r="AY150" s="263"/>
      <c r="AZ150" s="263"/>
      <c r="BA150" s="263"/>
      <c r="BB150" s="263"/>
      <c r="BC150" s="263"/>
      <c r="BD150" s="263"/>
      <c r="BE150" s="263"/>
      <c r="BF150" s="263"/>
      <c r="BG150" s="263"/>
      <c r="BH150" s="263"/>
      <c r="BI150" s="263"/>
      <c r="BJ150" s="263"/>
      <c r="BK150" s="263"/>
      <c r="BL150" s="263"/>
      <c r="BM150" s="263"/>
      <c r="BN150" s="263"/>
      <c r="BO150" s="263"/>
      <c r="BP150" s="263"/>
      <c r="BQ150" s="263"/>
      <c r="BR150" s="263"/>
      <c r="BS150" s="263"/>
      <c r="BT150" s="263"/>
      <c r="BU150" s="263"/>
      <c r="BV150" s="263"/>
      <c r="BW150" s="263"/>
      <c r="BX150" s="263"/>
      <c r="BY150" s="263"/>
      <c r="BZ150" s="263"/>
      <c r="CA150" s="263"/>
      <c r="CB150" s="263"/>
      <c r="CC150" s="263"/>
      <c r="CD150" s="263"/>
      <c r="CE150" s="263"/>
      <c r="CF150" s="263"/>
      <c r="CG150" s="263"/>
      <c r="CH150" s="263"/>
      <c r="CI150" s="263"/>
      <c r="CJ150" s="263"/>
      <c r="CK150" s="263"/>
      <c r="CL150" s="263"/>
      <c r="CM150" s="263"/>
      <c r="CN150" s="263"/>
      <c r="CO150" s="263"/>
      <c r="CP150" s="263"/>
      <c r="CQ150" s="263"/>
      <c r="CR150" s="263"/>
      <c r="CS150" s="263"/>
      <c r="CT150" s="263"/>
      <c r="CU150" s="263"/>
      <c r="CV150" s="263"/>
      <c r="CW150" s="263"/>
      <c r="CX150" s="263"/>
      <c r="CY150" s="263"/>
      <c r="CZ150" s="263"/>
      <c r="DA150" s="263"/>
      <c r="DB150" s="263"/>
      <c r="DC150" s="263"/>
      <c r="DD150" s="263"/>
      <c r="DE150" s="263"/>
      <c r="DF150" s="263"/>
      <c r="DG150" s="263"/>
      <c r="DH150" s="263"/>
      <c r="DI150" s="263"/>
      <c r="DJ150" s="263"/>
      <c r="DK150" s="263"/>
      <c r="DL150" s="263"/>
      <c r="DM150" s="263"/>
      <c r="DN150" s="263"/>
      <c r="DO150" s="263"/>
      <c r="DP150" s="263"/>
      <c r="DQ150" s="263"/>
      <c r="DR150" s="263"/>
      <c r="DS150" s="263"/>
      <c r="DT150" s="263"/>
      <c r="DU150" s="263"/>
      <c r="DV150" s="263"/>
      <c r="DW150" s="263"/>
      <c r="DX150" s="263"/>
      <c r="DY150" s="263"/>
      <c r="DZ150" s="263"/>
      <c r="EA150" s="263"/>
      <c r="EB150" s="263"/>
      <c r="EC150" s="263"/>
      <c r="ED150" s="263"/>
      <c r="EE150" s="263"/>
      <c r="EF150" s="263"/>
      <c r="EG150" s="263"/>
      <c r="EH150" s="263"/>
      <c r="EI150" s="263"/>
      <c r="EJ150" s="263"/>
      <c r="EK150" s="263"/>
      <c r="EL150" s="263"/>
      <c r="EM150" s="263"/>
      <c r="EN150" s="263"/>
      <c r="EO150" s="263"/>
      <c r="EP150" s="263"/>
      <c r="EQ150" s="263"/>
      <c r="ER150" s="263"/>
      <c r="ES150" s="263"/>
      <c r="ET150" s="263"/>
      <c r="EU150" s="263"/>
      <c r="EV150" s="263"/>
      <c r="EW150" s="263"/>
      <c r="EX150" s="263"/>
      <c r="EY150" s="263"/>
      <c r="EZ150" s="263"/>
      <c r="FA150" s="263"/>
      <c r="FB150" s="263"/>
      <c r="FC150" s="263"/>
      <c r="FD150" s="263"/>
      <c r="FE150" s="263"/>
      <c r="FF150" s="263"/>
      <c r="FG150" s="263"/>
      <c r="FH150" s="263"/>
      <c r="FI150" s="263"/>
      <c r="FJ150" s="263"/>
      <c r="FK150" s="263"/>
      <c r="FL150" s="263"/>
      <c r="FM150" s="263"/>
      <c r="FN150" s="263"/>
      <c r="FO150" s="263"/>
      <c r="FP150" s="263"/>
      <c r="FQ150" s="263"/>
      <c r="FR150" s="263"/>
      <c r="FS150" s="263"/>
      <c r="FT150" s="263"/>
      <c r="FU150" s="263"/>
      <c r="FV150" s="263"/>
      <c r="FW150" s="263"/>
      <c r="FX150" s="263"/>
      <c r="FY150" s="263"/>
      <c r="FZ150" s="263"/>
      <c r="GA150" s="263"/>
      <c r="GB150" s="263"/>
      <c r="GC150" s="263"/>
      <c r="GD150" s="263"/>
      <c r="GE150" s="263"/>
      <c r="GF150" s="263"/>
      <c r="GG150" s="263"/>
      <c r="GH150" s="263"/>
      <c r="GI150" s="263"/>
      <c r="GJ150" s="263"/>
      <c r="GK150" s="263"/>
      <c r="GL150" s="263"/>
      <c r="GM150" s="263"/>
    </row>
    <row r="151" spans="1:195" ht="32.25" x14ac:dyDescent="0.2">
      <c r="B151" s="287" t="s">
        <v>1245</v>
      </c>
      <c r="C151" s="543"/>
      <c r="D151" s="81"/>
      <c r="E151" s="91" t="s">
        <v>808</v>
      </c>
      <c r="F151" s="412">
        <v>0.05</v>
      </c>
      <c r="G151" s="308" t="s">
        <v>367</v>
      </c>
      <c r="H151" s="412">
        <v>1</v>
      </c>
      <c r="I151" s="413" t="s">
        <v>918</v>
      </c>
      <c r="J151" s="414">
        <v>0.9</v>
      </c>
      <c r="K151" s="394" t="s">
        <v>918</v>
      </c>
      <c r="L151" s="324"/>
      <c r="S151" s="412" t="s">
        <v>921</v>
      </c>
      <c r="T151" s="417">
        <v>5.8999999999999997E-2</v>
      </c>
      <c r="U151" s="417">
        <v>6.4999999999999996E-6</v>
      </c>
      <c r="V151" s="417">
        <v>891</v>
      </c>
      <c r="W151" s="417">
        <v>1.4000000000000001E-10</v>
      </c>
      <c r="X151" s="387">
        <v>890</v>
      </c>
      <c r="Y151" s="388" t="s">
        <v>364</v>
      </c>
      <c r="Z151" s="405" t="s">
        <v>1357</v>
      </c>
      <c r="AA151" s="406" t="s">
        <v>1357</v>
      </c>
      <c r="AB151" s="389">
        <v>0.01</v>
      </c>
      <c r="AC151" s="441" t="s">
        <v>281</v>
      </c>
      <c r="AD151" s="391"/>
      <c r="AF151" s="392">
        <v>0.01</v>
      </c>
      <c r="AG151" s="308" t="s">
        <v>282</v>
      </c>
      <c r="AH151" s="393" t="s">
        <v>1357</v>
      </c>
      <c r="AI151" s="308" t="s">
        <v>1357</v>
      </c>
      <c r="AJ151" s="392" t="s">
        <v>1357</v>
      </c>
      <c r="AK151" s="308" t="s">
        <v>1357</v>
      </c>
      <c r="AL151" s="393" t="s">
        <v>1357</v>
      </c>
      <c r="AM151" s="394" t="s">
        <v>1357</v>
      </c>
      <c r="AN151" s="263"/>
      <c r="AO151" s="263"/>
      <c r="AP151" s="263"/>
      <c r="AQ151" s="263"/>
      <c r="AR151" s="263"/>
      <c r="AS151" s="263"/>
      <c r="AT151" s="263"/>
      <c r="AU151" s="263"/>
      <c r="AV151" s="263"/>
      <c r="AW151" s="263"/>
      <c r="AX151" s="263"/>
      <c r="AY151" s="263"/>
      <c r="AZ151" s="263"/>
      <c r="BA151" s="263"/>
      <c r="BB151" s="263"/>
      <c r="BC151" s="263"/>
      <c r="BD151" s="263"/>
      <c r="BE151" s="263"/>
      <c r="BF151" s="263"/>
      <c r="BG151" s="263"/>
      <c r="BH151" s="263"/>
      <c r="BI151" s="263"/>
      <c r="BJ151" s="263"/>
      <c r="BK151" s="263"/>
      <c r="BL151" s="263"/>
      <c r="BM151" s="263"/>
      <c r="BN151" s="263"/>
      <c r="BO151" s="263"/>
      <c r="BP151" s="263"/>
      <c r="BQ151" s="263"/>
      <c r="BR151" s="263"/>
      <c r="BS151" s="263"/>
      <c r="BT151" s="263"/>
      <c r="BU151" s="263"/>
      <c r="BV151" s="263"/>
      <c r="BW151" s="263"/>
      <c r="BX151" s="263"/>
      <c r="BY151" s="263"/>
      <c r="BZ151" s="263"/>
      <c r="CA151" s="263"/>
      <c r="CB151" s="263"/>
      <c r="CC151" s="263"/>
      <c r="CD151" s="263"/>
      <c r="CE151" s="263"/>
      <c r="CF151" s="263"/>
      <c r="CG151" s="263"/>
      <c r="CH151" s="263"/>
      <c r="CI151" s="263"/>
      <c r="CJ151" s="263"/>
      <c r="CK151" s="263"/>
      <c r="CL151" s="263"/>
      <c r="CM151" s="263"/>
      <c r="CN151" s="263"/>
      <c r="CO151" s="263"/>
      <c r="CP151" s="263"/>
      <c r="CQ151" s="263"/>
      <c r="CR151" s="263"/>
      <c r="CS151" s="263"/>
      <c r="CT151" s="263"/>
      <c r="CU151" s="263"/>
      <c r="CV151" s="263"/>
      <c r="CW151" s="263"/>
      <c r="CX151" s="263"/>
      <c r="CY151" s="263"/>
      <c r="CZ151" s="263"/>
      <c r="DA151" s="263"/>
      <c r="DB151" s="263"/>
      <c r="DC151" s="263"/>
      <c r="DD151" s="263"/>
      <c r="DE151" s="263"/>
      <c r="DF151" s="263"/>
      <c r="DG151" s="263"/>
      <c r="DH151" s="263"/>
      <c r="DI151" s="263"/>
      <c r="DJ151" s="263"/>
      <c r="DK151" s="263"/>
      <c r="DL151" s="263"/>
      <c r="DM151" s="263"/>
      <c r="DN151" s="263"/>
      <c r="DO151" s="263"/>
      <c r="DP151" s="263"/>
      <c r="DQ151" s="263"/>
      <c r="DR151" s="263"/>
      <c r="DS151" s="263"/>
      <c r="DT151" s="263"/>
      <c r="DU151" s="263"/>
      <c r="DV151" s="263"/>
      <c r="DW151" s="263"/>
      <c r="DX151" s="263"/>
      <c r="DY151" s="263"/>
      <c r="DZ151" s="263"/>
      <c r="EA151" s="263"/>
      <c r="EB151" s="263"/>
      <c r="EC151" s="263"/>
      <c r="ED151" s="263"/>
      <c r="EE151" s="263"/>
      <c r="EF151" s="263"/>
      <c r="EG151" s="263"/>
      <c r="EH151" s="263"/>
      <c r="EI151" s="263"/>
      <c r="EJ151" s="263"/>
      <c r="EK151" s="263"/>
      <c r="EL151" s="263"/>
      <c r="EM151" s="263"/>
      <c r="EN151" s="263"/>
      <c r="EO151" s="263"/>
      <c r="EP151" s="263"/>
      <c r="EQ151" s="263"/>
      <c r="ER151" s="263"/>
      <c r="ES151" s="263"/>
      <c r="ET151" s="263"/>
      <c r="EU151" s="263"/>
      <c r="EV151" s="263"/>
      <c r="EW151" s="263"/>
      <c r="EX151" s="263"/>
      <c r="EY151" s="263"/>
      <c r="EZ151" s="263"/>
      <c r="FA151" s="263"/>
      <c r="FB151" s="263"/>
      <c r="FC151" s="263"/>
      <c r="FD151" s="263"/>
      <c r="FE151" s="263"/>
      <c r="FF151" s="263"/>
      <c r="FG151" s="263"/>
      <c r="FH151" s="263"/>
      <c r="FI151" s="263"/>
      <c r="FJ151" s="263"/>
      <c r="FK151" s="263"/>
      <c r="FL151" s="263"/>
      <c r="FM151" s="263"/>
      <c r="FN151" s="263"/>
      <c r="FO151" s="263"/>
      <c r="FP151" s="263"/>
      <c r="FQ151" s="263"/>
      <c r="FR151" s="263"/>
      <c r="FS151" s="263"/>
      <c r="FT151" s="263"/>
      <c r="FU151" s="263"/>
      <c r="FV151" s="263"/>
      <c r="FW151" s="263"/>
      <c r="FX151" s="263"/>
      <c r="FY151" s="263"/>
      <c r="FZ151" s="263"/>
      <c r="GA151" s="263"/>
      <c r="GB151" s="263"/>
      <c r="GC151" s="263"/>
      <c r="GD151" s="263"/>
      <c r="GE151" s="263"/>
      <c r="GF151" s="263"/>
      <c r="GG151" s="263"/>
      <c r="GH151" s="263"/>
      <c r="GI151" s="263"/>
      <c r="GJ151" s="263"/>
      <c r="GK151" s="263"/>
      <c r="GL151" s="263"/>
      <c r="GM151" s="263"/>
    </row>
    <row r="152" spans="1:195" ht="32.25" x14ac:dyDescent="0.2">
      <c r="B152" s="287" t="s">
        <v>1246</v>
      </c>
      <c r="C152" s="543"/>
      <c r="D152" s="81"/>
      <c r="E152" s="91" t="s">
        <v>809</v>
      </c>
      <c r="F152" s="412">
        <v>0.05</v>
      </c>
      <c r="G152" s="308" t="s">
        <v>367</v>
      </c>
      <c r="H152" s="412">
        <v>1</v>
      </c>
      <c r="I152" s="413" t="s">
        <v>918</v>
      </c>
      <c r="J152" s="414">
        <v>0.9</v>
      </c>
      <c r="K152" s="394" t="s">
        <v>918</v>
      </c>
      <c r="L152" s="324"/>
      <c r="S152" s="412" t="s">
        <v>921</v>
      </c>
      <c r="Y152" s="388"/>
      <c r="Z152" s="405" t="s">
        <v>1357</v>
      </c>
      <c r="AA152" s="406" t="s">
        <v>1357</v>
      </c>
      <c r="AB152" s="389">
        <v>0.08</v>
      </c>
      <c r="AC152" s="441" t="s">
        <v>283</v>
      </c>
      <c r="AD152" s="391"/>
      <c r="AF152" s="392">
        <v>8.0000000000000002E-3</v>
      </c>
      <c r="AG152" s="308" t="s">
        <v>458</v>
      </c>
      <c r="AH152" s="393" t="s">
        <v>1357</v>
      </c>
      <c r="AI152" s="308" t="s">
        <v>1357</v>
      </c>
      <c r="AJ152" s="392" t="s">
        <v>1357</v>
      </c>
      <c r="AK152" s="441" t="s">
        <v>1357</v>
      </c>
      <c r="AL152" s="325" t="s">
        <v>1357</v>
      </c>
      <c r="AM152" s="394" t="s">
        <v>1357</v>
      </c>
      <c r="AN152" s="263"/>
      <c r="AO152" s="263"/>
      <c r="AP152" s="263"/>
      <c r="AQ152" s="263"/>
      <c r="AR152" s="263"/>
      <c r="AS152" s="263"/>
      <c r="AT152" s="263"/>
      <c r="AU152" s="263"/>
      <c r="AV152" s="263"/>
      <c r="AW152" s="263"/>
      <c r="AX152" s="263"/>
      <c r="AY152" s="263"/>
      <c r="AZ152" s="263"/>
      <c r="BA152" s="263"/>
      <c r="BB152" s="263"/>
      <c r="BC152" s="263"/>
      <c r="BD152" s="263"/>
      <c r="BE152" s="263"/>
      <c r="BF152" s="263"/>
      <c r="BG152" s="263"/>
      <c r="BH152" s="263"/>
      <c r="BI152" s="263"/>
      <c r="BJ152" s="263"/>
      <c r="BK152" s="263"/>
      <c r="BL152" s="263"/>
      <c r="BM152" s="263"/>
      <c r="BN152" s="263"/>
      <c r="BO152" s="263"/>
      <c r="BP152" s="263"/>
      <c r="BQ152" s="263"/>
      <c r="BR152" s="263"/>
      <c r="BS152" s="263"/>
      <c r="BT152" s="263"/>
      <c r="BU152" s="263"/>
      <c r="BV152" s="263"/>
      <c r="BW152" s="263"/>
      <c r="BX152" s="263"/>
      <c r="BY152" s="263"/>
      <c r="BZ152" s="263"/>
      <c r="CA152" s="263"/>
      <c r="CB152" s="263"/>
      <c r="CC152" s="263"/>
      <c r="CD152" s="263"/>
      <c r="CE152" s="263"/>
      <c r="CF152" s="263"/>
      <c r="CG152" s="263"/>
      <c r="CH152" s="263"/>
      <c r="CI152" s="263"/>
      <c r="CJ152" s="263"/>
      <c r="CK152" s="263"/>
      <c r="CL152" s="263"/>
      <c r="CM152" s="263"/>
      <c r="CN152" s="263"/>
      <c r="CO152" s="263"/>
      <c r="CP152" s="263"/>
      <c r="CQ152" s="263"/>
      <c r="CR152" s="263"/>
      <c r="CS152" s="263"/>
      <c r="CT152" s="263"/>
      <c r="CU152" s="263"/>
      <c r="CV152" s="263"/>
      <c r="CW152" s="263"/>
      <c r="CX152" s="263"/>
      <c r="CY152" s="263"/>
      <c r="CZ152" s="263"/>
      <c r="DA152" s="263"/>
      <c r="DB152" s="263"/>
      <c r="DC152" s="263"/>
      <c r="DD152" s="263"/>
      <c r="DE152" s="263"/>
      <c r="DF152" s="263"/>
      <c r="DG152" s="263"/>
      <c r="DH152" s="263"/>
      <c r="DI152" s="263"/>
      <c r="DJ152" s="263"/>
      <c r="DK152" s="263"/>
      <c r="DL152" s="263"/>
      <c r="DM152" s="263"/>
      <c r="DN152" s="263"/>
      <c r="DO152" s="263"/>
      <c r="DP152" s="263"/>
      <c r="DQ152" s="263"/>
      <c r="DR152" s="263"/>
      <c r="DS152" s="263"/>
      <c r="DT152" s="263"/>
      <c r="DU152" s="263"/>
      <c r="DV152" s="263"/>
      <c r="DW152" s="263"/>
      <c r="DX152" s="263"/>
      <c r="DY152" s="263"/>
      <c r="DZ152" s="263"/>
      <c r="EA152" s="263"/>
      <c r="EB152" s="263"/>
      <c r="EC152" s="263"/>
      <c r="ED152" s="263"/>
      <c r="EE152" s="263"/>
      <c r="EF152" s="263"/>
      <c r="EG152" s="263"/>
      <c r="EH152" s="263"/>
      <c r="EI152" s="263"/>
      <c r="EJ152" s="263"/>
      <c r="EK152" s="263"/>
      <c r="EL152" s="263"/>
      <c r="EM152" s="263"/>
      <c r="EN152" s="263"/>
      <c r="EO152" s="263"/>
      <c r="EP152" s="263"/>
      <c r="EQ152" s="263"/>
      <c r="ER152" s="263"/>
      <c r="ES152" s="263"/>
      <c r="ET152" s="263"/>
      <c r="EU152" s="263"/>
      <c r="EV152" s="263"/>
      <c r="EW152" s="263"/>
      <c r="EX152" s="263"/>
      <c r="EY152" s="263"/>
      <c r="EZ152" s="263"/>
      <c r="FA152" s="263"/>
      <c r="FB152" s="263"/>
      <c r="FC152" s="263"/>
      <c r="FD152" s="263"/>
      <c r="FE152" s="263"/>
      <c r="FF152" s="263"/>
      <c r="FG152" s="263"/>
      <c r="FH152" s="263"/>
      <c r="FI152" s="263"/>
      <c r="FJ152" s="263"/>
      <c r="FK152" s="263"/>
      <c r="FL152" s="263"/>
      <c r="FM152" s="263"/>
      <c r="FN152" s="263"/>
      <c r="FO152" s="263"/>
      <c r="FP152" s="263"/>
      <c r="FQ152" s="263"/>
      <c r="FR152" s="263"/>
      <c r="FS152" s="263"/>
      <c r="FT152" s="263"/>
      <c r="FU152" s="263"/>
      <c r="FV152" s="263"/>
      <c r="FW152" s="263"/>
      <c r="FX152" s="263"/>
      <c r="FY152" s="263"/>
      <c r="FZ152" s="263"/>
      <c r="GA152" s="263"/>
      <c r="GB152" s="263"/>
      <c r="GC152" s="263"/>
      <c r="GD152" s="263"/>
      <c r="GE152" s="263"/>
      <c r="GF152" s="263"/>
      <c r="GG152" s="263"/>
      <c r="GH152" s="263"/>
      <c r="GI152" s="263"/>
      <c r="GJ152" s="263"/>
      <c r="GK152" s="263"/>
      <c r="GL152" s="263"/>
      <c r="GM152" s="263"/>
    </row>
    <row r="153" spans="1:195" ht="32.25" x14ac:dyDescent="0.2">
      <c r="B153" s="287" t="s">
        <v>1248</v>
      </c>
      <c r="C153" s="90"/>
      <c r="D153" s="91"/>
      <c r="E153" s="91" t="s">
        <v>810</v>
      </c>
      <c r="F153" s="412">
        <v>0.05</v>
      </c>
      <c r="G153" s="308" t="s">
        <v>367</v>
      </c>
      <c r="H153" s="412">
        <v>1</v>
      </c>
      <c r="I153" s="413" t="s">
        <v>918</v>
      </c>
      <c r="J153" s="414">
        <v>0.9</v>
      </c>
      <c r="K153" s="394" t="s">
        <v>918</v>
      </c>
      <c r="L153" s="324">
        <v>1.6E-2</v>
      </c>
      <c r="M153" s="415">
        <v>94</v>
      </c>
      <c r="N153" s="415">
        <v>18</v>
      </c>
      <c r="O153" s="415">
        <v>3.6</v>
      </c>
      <c r="P153" s="308" t="s">
        <v>28</v>
      </c>
      <c r="Q153" s="416">
        <v>24</v>
      </c>
      <c r="S153" s="412" t="s">
        <v>921</v>
      </c>
      <c r="T153" s="544">
        <v>1.2500000000000001E-2</v>
      </c>
      <c r="U153" s="544">
        <v>4.7400000000000004E-6</v>
      </c>
      <c r="V153" s="545">
        <v>25546</v>
      </c>
      <c r="W153" s="544">
        <v>1.5099999999999999E-5</v>
      </c>
      <c r="X153" s="387">
        <v>0.19500000000000001</v>
      </c>
      <c r="Y153" s="388" t="s">
        <v>1330</v>
      </c>
      <c r="Z153" s="405" t="s">
        <v>1357</v>
      </c>
      <c r="AA153" s="406" t="s">
        <v>1357</v>
      </c>
      <c r="AB153" s="389">
        <v>5.0000000000000002E-5</v>
      </c>
      <c r="AC153" s="390" t="s">
        <v>459</v>
      </c>
      <c r="AD153" s="391" t="s">
        <v>1357</v>
      </c>
      <c r="AE153" s="326" t="s">
        <v>1357</v>
      </c>
      <c r="AF153" s="392">
        <v>5.0000000000000002E-5</v>
      </c>
      <c r="AG153" s="546" t="s">
        <v>637</v>
      </c>
      <c r="AH153" s="393" t="s">
        <v>1357</v>
      </c>
      <c r="AI153" s="308" t="s">
        <v>1357</v>
      </c>
      <c r="AJ153" s="392">
        <v>16</v>
      </c>
      <c r="AK153" s="547" t="s">
        <v>638</v>
      </c>
      <c r="AL153" s="544">
        <v>4.5999999999999999E-3</v>
      </c>
      <c r="AM153" s="394" t="s">
        <v>88</v>
      </c>
      <c r="AN153" s="263"/>
      <c r="AO153" s="263"/>
      <c r="AP153" s="263"/>
      <c r="AQ153" s="263"/>
      <c r="AR153" s="263"/>
      <c r="AS153" s="263"/>
      <c r="AT153" s="263"/>
      <c r="AU153" s="263"/>
      <c r="AV153" s="263"/>
      <c r="AW153" s="263"/>
      <c r="AX153" s="263"/>
      <c r="AY153" s="263"/>
      <c r="AZ153" s="263"/>
      <c r="BA153" s="263"/>
      <c r="BB153" s="263"/>
      <c r="BC153" s="263"/>
      <c r="BD153" s="263"/>
      <c r="BE153" s="263"/>
      <c r="BF153" s="263"/>
      <c r="BG153" s="263"/>
      <c r="BH153" s="263"/>
      <c r="BI153" s="263"/>
      <c r="BJ153" s="263"/>
      <c r="BK153" s="263"/>
      <c r="BL153" s="263"/>
      <c r="BM153" s="263"/>
      <c r="BN153" s="263"/>
      <c r="BO153" s="263"/>
      <c r="BP153" s="263"/>
      <c r="BQ153" s="263"/>
      <c r="BR153" s="263"/>
      <c r="BS153" s="263"/>
      <c r="BT153" s="263"/>
      <c r="BU153" s="263"/>
      <c r="BV153" s="263"/>
      <c r="BW153" s="263"/>
      <c r="BX153" s="263"/>
      <c r="BY153" s="263"/>
      <c r="BZ153" s="263"/>
      <c r="CA153" s="263"/>
      <c r="CB153" s="263"/>
      <c r="CC153" s="263"/>
      <c r="CD153" s="263"/>
      <c r="CE153" s="263"/>
      <c r="CF153" s="263"/>
      <c r="CG153" s="263"/>
      <c r="CH153" s="263"/>
      <c r="CI153" s="263"/>
      <c r="CJ153" s="263"/>
      <c r="CK153" s="263"/>
      <c r="CL153" s="263"/>
      <c r="CM153" s="263"/>
      <c r="CN153" s="263"/>
      <c r="CO153" s="263"/>
      <c r="CP153" s="263"/>
      <c r="CQ153" s="263"/>
      <c r="CR153" s="263"/>
      <c r="CS153" s="263"/>
      <c r="CT153" s="263"/>
      <c r="CU153" s="263"/>
      <c r="CV153" s="263"/>
      <c r="CW153" s="263"/>
      <c r="CX153" s="263"/>
      <c r="CY153" s="263"/>
      <c r="CZ153" s="263"/>
      <c r="DA153" s="263"/>
      <c r="DB153" s="263"/>
      <c r="DC153" s="263"/>
      <c r="DD153" s="263"/>
      <c r="DE153" s="263"/>
      <c r="DF153" s="263"/>
      <c r="DG153" s="263"/>
      <c r="DH153" s="263"/>
      <c r="DI153" s="263"/>
      <c r="DJ153" s="263"/>
      <c r="DK153" s="263"/>
      <c r="DL153" s="263"/>
      <c r="DM153" s="263"/>
      <c r="DN153" s="263"/>
      <c r="DO153" s="263"/>
      <c r="DP153" s="263"/>
      <c r="DQ153" s="263"/>
      <c r="DR153" s="263"/>
      <c r="DS153" s="263"/>
      <c r="DT153" s="263"/>
      <c r="DU153" s="263"/>
      <c r="DV153" s="263"/>
      <c r="DW153" s="263"/>
      <c r="DX153" s="263"/>
      <c r="DY153" s="263"/>
      <c r="DZ153" s="263"/>
      <c r="EA153" s="263"/>
      <c r="EB153" s="263"/>
      <c r="EC153" s="263"/>
      <c r="ED153" s="263"/>
      <c r="EE153" s="263"/>
      <c r="EF153" s="263"/>
      <c r="EG153" s="263"/>
      <c r="EH153" s="263"/>
      <c r="EI153" s="263"/>
      <c r="EJ153" s="263"/>
      <c r="EK153" s="263"/>
      <c r="EL153" s="263"/>
      <c r="EM153" s="263"/>
      <c r="EN153" s="263"/>
      <c r="EO153" s="263"/>
      <c r="EP153" s="263"/>
      <c r="EQ153" s="263"/>
      <c r="ER153" s="263"/>
      <c r="ES153" s="263"/>
      <c r="ET153" s="263"/>
      <c r="EU153" s="263"/>
      <c r="EV153" s="263"/>
      <c r="EW153" s="263"/>
      <c r="EX153" s="263"/>
      <c r="EY153" s="263"/>
      <c r="EZ153" s="263"/>
      <c r="FA153" s="263"/>
      <c r="FB153" s="263"/>
      <c r="FC153" s="263"/>
      <c r="FD153" s="263"/>
      <c r="FE153" s="263"/>
      <c r="FF153" s="263"/>
      <c r="FG153" s="263"/>
      <c r="FH153" s="263"/>
      <c r="FI153" s="263"/>
      <c r="FJ153" s="263"/>
      <c r="FK153" s="263"/>
      <c r="FL153" s="263"/>
      <c r="FM153" s="263"/>
      <c r="FN153" s="263"/>
      <c r="FO153" s="263"/>
      <c r="FP153" s="263"/>
      <c r="FQ153" s="263"/>
      <c r="FR153" s="263"/>
      <c r="FS153" s="263"/>
      <c r="FT153" s="263"/>
      <c r="FU153" s="263"/>
      <c r="FV153" s="263"/>
      <c r="FW153" s="263"/>
      <c r="FX153" s="263"/>
      <c r="FY153" s="263"/>
      <c r="FZ153" s="263"/>
      <c r="GA153" s="263"/>
      <c r="GB153" s="263"/>
      <c r="GC153" s="263"/>
      <c r="GD153" s="263"/>
      <c r="GE153" s="263"/>
      <c r="GF153" s="263"/>
      <c r="GG153" s="263"/>
      <c r="GH153" s="263"/>
      <c r="GI153" s="263"/>
      <c r="GJ153" s="263"/>
      <c r="GK153" s="263"/>
      <c r="GL153" s="263"/>
      <c r="GM153" s="263"/>
    </row>
    <row r="154" spans="1:195" ht="42.75" x14ac:dyDescent="0.2">
      <c r="B154" s="287" t="s">
        <v>1249</v>
      </c>
      <c r="C154" s="90"/>
      <c r="D154" s="91"/>
      <c r="E154" s="91" t="s">
        <v>811</v>
      </c>
      <c r="F154" s="412">
        <v>0.2</v>
      </c>
      <c r="G154" s="308" t="s">
        <v>55</v>
      </c>
      <c r="H154" s="412">
        <v>1</v>
      </c>
      <c r="I154" s="413" t="s">
        <v>918</v>
      </c>
      <c r="J154" s="414">
        <v>0.8</v>
      </c>
      <c r="K154" s="394" t="s">
        <v>55</v>
      </c>
      <c r="L154" s="324"/>
      <c r="Q154" s="416">
        <v>8.8800000000000008</v>
      </c>
      <c r="S154" s="412" t="s">
        <v>921</v>
      </c>
      <c r="T154" s="417">
        <v>1.15E-2</v>
      </c>
      <c r="U154" s="417">
        <v>4.5499999999999996E-6</v>
      </c>
      <c r="V154" s="417">
        <v>2040</v>
      </c>
      <c r="W154" s="417">
        <v>1.1199999999999999E-5</v>
      </c>
      <c r="X154" s="387">
        <v>0.51</v>
      </c>
      <c r="Y154" s="388" t="s">
        <v>1330</v>
      </c>
      <c r="Z154" s="405" t="s">
        <v>1357</v>
      </c>
      <c r="AA154" s="406" t="s">
        <v>1357</v>
      </c>
      <c r="AB154" s="389">
        <v>6.0000000000000001E-3</v>
      </c>
      <c r="AC154" s="441" t="s">
        <v>639</v>
      </c>
      <c r="AD154" s="391"/>
      <c r="AF154" s="392">
        <v>6.0000000000000001E-3</v>
      </c>
      <c r="AG154" s="308" t="s">
        <v>640</v>
      </c>
      <c r="AH154" s="411">
        <v>2.1000000000000001E-2</v>
      </c>
      <c r="AI154" s="316" t="s">
        <v>33</v>
      </c>
      <c r="AJ154" s="392" t="s">
        <v>1357</v>
      </c>
      <c r="AK154" s="308" t="s">
        <v>1357</v>
      </c>
      <c r="AL154" s="393" t="s">
        <v>1357</v>
      </c>
      <c r="AM154" s="394" t="s">
        <v>1357</v>
      </c>
      <c r="AN154" s="263"/>
      <c r="AO154" s="263"/>
      <c r="AP154" s="263"/>
      <c r="AQ154" s="263"/>
      <c r="AR154" s="263"/>
      <c r="AS154" s="263"/>
      <c r="AT154" s="263"/>
      <c r="AU154" s="263"/>
      <c r="AV154" s="263"/>
      <c r="AW154" s="263"/>
      <c r="AX154" s="263"/>
      <c r="AY154" s="263"/>
      <c r="AZ154" s="263"/>
      <c r="BA154" s="263"/>
      <c r="BB154" s="263"/>
      <c r="BC154" s="263"/>
      <c r="BD154" s="263"/>
      <c r="BE154" s="263"/>
      <c r="BF154" s="263"/>
      <c r="BG154" s="263"/>
      <c r="BH154" s="263"/>
      <c r="BI154" s="263"/>
      <c r="BJ154" s="263"/>
      <c r="BK154" s="263"/>
      <c r="BL154" s="263"/>
      <c r="BM154" s="263"/>
      <c r="BN154" s="263"/>
      <c r="BO154" s="263"/>
      <c r="BP154" s="263"/>
      <c r="BQ154" s="263"/>
      <c r="BR154" s="263"/>
      <c r="BS154" s="263"/>
      <c r="BT154" s="263"/>
      <c r="BU154" s="263"/>
      <c r="BV154" s="263"/>
      <c r="BW154" s="263"/>
      <c r="BX154" s="263"/>
      <c r="BY154" s="263"/>
      <c r="BZ154" s="263"/>
      <c r="CA154" s="263"/>
      <c r="CB154" s="263"/>
      <c r="CC154" s="263"/>
      <c r="CD154" s="263"/>
      <c r="CE154" s="263"/>
      <c r="CF154" s="263"/>
      <c r="CG154" s="263"/>
      <c r="CH154" s="263"/>
      <c r="CI154" s="263"/>
      <c r="CJ154" s="263"/>
      <c r="CK154" s="263"/>
      <c r="CL154" s="263"/>
      <c r="CM154" s="263"/>
      <c r="CN154" s="263"/>
      <c r="CO154" s="263"/>
      <c r="CP154" s="263"/>
      <c r="CQ154" s="263"/>
      <c r="CR154" s="263"/>
      <c r="CS154" s="263"/>
      <c r="CT154" s="263"/>
      <c r="CU154" s="263"/>
      <c r="CV154" s="263"/>
      <c r="CW154" s="263"/>
      <c r="CX154" s="263"/>
      <c r="CY154" s="263"/>
      <c r="CZ154" s="263"/>
      <c r="DA154" s="263"/>
      <c r="DB154" s="263"/>
      <c r="DC154" s="263"/>
      <c r="DD154" s="263"/>
      <c r="DE154" s="263"/>
      <c r="DF154" s="263"/>
      <c r="DG154" s="263"/>
      <c r="DH154" s="263"/>
      <c r="DI154" s="263"/>
      <c r="DJ154" s="263"/>
      <c r="DK154" s="263"/>
      <c r="DL154" s="263"/>
      <c r="DM154" s="263"/>
      <c r="DN154" s="263"/>
      <c r="DO154" s="263"/>
      <c r="DP154" s="263"/>
      <c r="DQ154" s="263"/>
      <c r="DR154" s="263"/>
      <c r="DS154" s="263"/>
      <c r="DT154" s="263"/>
      <c r="DU154" s="263"/>
      <c r="DV154" s="263"/>
      <c r="DW154" s="263"/>
      <c r="DX154" s="263"/>
      <c r="DY154" s="263"/>
      <c r="DZ154" s="263"/>
      <c r="EA154" s="263"/>
      <c r="EB154" s="263"/>
      <c r="EC154" s="263"/>
      <c r="ED154" s="263"/>
      <c r="EE154" s="263"/>
      <c r="EF154" s="263"/>
      <c r="EG154" s="263"/>
      <c r="EH154" s="263"/>
      <c r="EI154" s="263"/>
      <c r="EJ154" s="263"/>
      <c r="EK154" s="263"/>
      <c r="EL154" s="263"/>
      <c r="EM154" s="263"/>
      <c r="EN154" s="263"/>
      <c r="EO154" s="263"/>
      <c r="EP154" s="263"/>
      <c r="EQ154" s="263"/>
      <c r="ER154" s="263"/>
      <c r="ES154" s="263"/>
      <c r="ET154" s="263"/>
      <c r="EU154" s="263"/>
      <c r="EV154" s="263"/>
      <c r="EW154" s="263"/>
      <c r="EX154" s="263"/>
      <c r="EY154" s="263"/>
      <c r="EZ154" s="263"/>
      <c r="FA154" s="263"/>
      <c r="FB154" s="263"/>
      <c r="FC154" s="263"/>
      <c r="FD154" s="263"/>
      <c r="FE154" s="263"/>
      <c r="FF154" s="263"/>
      <c r="FG154" s="263"/>
      <c r="FH154" s="263"/>
      <c r="FI154" s="263"/>
      <c r="FJ154" s="263"/>
      <c r="FK154" s="263"/>
      <c r="FL154" s="263"/>
      <c r="FM154" s="263"/>
      <c r="FN154" s="263"/>
      <c r="FO154" s="263"/>
      <c r="FP154" s="263"/>
      <c r="FQ154" s="263"/>
      <c r="FR154" s="263"/>
      <c r="FS154" s="263"/>
      <c r="FT154" s="263"/>
      <c r="FU154" s="263"/>
      <c r="FV154" s="263"/>
      <c r="FW154" s="263"/>
      <c r="FX154" s="263"/>
      <c r="FY154" s="263"/>
      <c r="FZ154" s="263"/>
      <c r="GA154" s="263"/>
      <c r="GB154" s="263"/>
      <c r="GC154" s="263"/>
      <c r="GD154" s="263"/>
      <c r="GE154" s="263"/>
      <c r="GF154" s="263"/>
      <c r="GG154" s="263"/>
      <c r="GH154" s="263"/>
      <c r="GI154" s="263"/>
      <c r="GJ154" s="263"/>
      <c r="GK154" s="263"/>
      <c r="GL154" s="263"/>
      <c r="GM154" s="263"/>
    </row>
    <row r="155" spans="1:195" ht="42.75" x14ac:dyDescent="0.2">
      <c r="B155" s="287" t="s">
        <v>1251</v>
      </c>
      <c r="C155" s="90"/>
      <c r="D155" s="91"/>
      <c r="E155" s="91" t="s">
        <v>568</v>
      </c>
      <c r="F155" s="412">
        <v>0.05</v>
      </c>
      <c r="G155" s="308" t="s">
        <v>367</v>
      </c>
      <c r="H155" s="412">
        <v>1</v>
      </c>
      <c r="I155" s="413" t="s">
        <v>918</v>
      </c>
      <c r="J155" s="414">
        <v>0.8</v>
      </c>
      <c r="K155" s="394" t="s">
        <v>55</v>
      </c>
      <c r="L155" s="324">
        <v>1.6E-2</v>
      </c>
      <c r="M155" s="415">
        <v>94</v>
      </c>
      <c r="N155" s="415">
        <v>18</v>
      </c>
      <c r="O155" s="415">
        <v>3.6</v>
      </c>
      <c r="P155" s="308" t="s">
        <v>28</v>
      </c>
      <c r="Q155" s="416">
        <v>28.835999999999999</v>
      </c>
      <c r="S155" s="412" t="s">
        <v>921</v>
      </c>
      <c r="T155" s="417">
        <v>1.2500000000000001E-2</v>
      </c>
      <c r="U155" s="417">
        <v>4.7400000000000004E-6</v>
      </c>
      <c r="V155" s="417">
        <v>10811</v>
      </c>
      <c r="W155" s="417">
        <v>7.52E-6</v>
      </c>
      <c r="X155" s="387">
        <v>0.25</v>
      </c>
      <c r="Y155" s="388" t="s">
        <v>1330</v>
      </c>
      <c r="Z155" s="405" t="s">
        <v>1357</v>
      </c>
      <c r="AA155" s="406" t="s">
        <v>1357</v>
      </c>
      <c r="AB155" s="389">
        <v>2.9999999999999997E-4</v>
      </c>
      <c r="AC155" s="441" t="s">
        <v>641</v>
      </c>
      <c r="AD155" s="391"/>
      <c r="AF155" s="392">
        <v>2.9999999999999997E-4</v>
      </c>
      <c r="AG155" s="308" t="s">
        <v>642</v>
      </c>
      <c r="AH155" s="411">
        <v>1.1000000000000001E-3</v>
      </c>
      <c r="AI155" s="316" t="s">
        <v>33</v>
      </c>
      <c r="AJ155" s="392" t="s">
        <v>1357</v>
      </c>
      <c r="AK155" s="308" t="s">
        <v>1357</v>
      </c>
      <c r="AL155" s="393" t="s">
        <v>1357</v>
      </c>
      <c r="AM155" s="394" t="s">
        <v>1357</v>
      </c>
      <c r="AN155" s="263"/>
      <c r="AO155" s="263"/>
      <c r="AP155" s="263"/>
      <c r="AQ155" s="263"/>
      <c r="AR155" s="263"/>
      <c r="AS155" s="263"/>
      <c r="AT155" s="263"/>
      <c r="AU155" s="263"/>
      <c r="AV155" s="263"/>
      <c r="AW155" s="263"/>
      <c r="AX155" s="263"/>
      <c r="AY155" s="263"/>
      <c r="AZ155" s="263"/>
      <c r="BA155" s="263"/>
      <c r="BB155" s="263"/>
      <c r="BC155" s="263"/>
      <c r="BD155" s="263"/>
      <c r="BE155" s="263"/>
      <c r="BF155" s="263"/>
      <c r="BG155" s="263"/>
      <c r="BH155" s="263"/>
      <c r="BI155" s="263"/>
      <c r="BJ155" s="263"/>
      <c r="BK155" s="263"/>
      <c r="BL155" s="263"/>
      <c r="BM155" s="263"/>
      <c r="BN155" s="263"/>
      <c r="BO155" s="263"/>
      <c r="BP155" s="263"/>
      <c r="BQ155" s="263"/>
      <c r="BR155" s="263"/>
      <c r="BS155" s="263"/>
      <c r="BT155" s="263"/>
      <c r="BU155" s="263"/>
      <c r="BV155" s="263"/>
      <c r="BW155" s="263"/>
      <c r="BX155" s="263"/>
      <c r="BY155" s="263"/>
      <c r="BZ155" s="263"/>
      <c r="CA155" s="263"/>
      <c r="CB155" s="263"/>
      <c r="CC155" s="263"/>
      <c r="CD155" s="263"/>
      <c r="CE155" s="263"/>
      <c r="CF155" s="263"/>
      <c r="CG155" s="263"/>
      <c r="CH155" s="263"/>
      <c r="CI155" s="263"/>
      <c r="CJ155" s="263"/>
      <c r="CK155" s="263"/>
      <c r="CL155" s="263"/>
      <c r="CM155" s="263"/>
      <c r="CN155" s="263"/>
      <c r="CO155" s="263"/>
      <c r="CP155" s="263"/>
      <c r="CQ155" s="263"/>
      <c r="CR155" s="263"/>
      <c r="CS155" s="263"/>
      <c r="CT155" s="263"/>
      <c r="CU155" s="263"/>
      <c r="CV155" s="263"/>
      <c r="CW155" s="263"/>
      <c r="CX155" s="263"/>
      <c r="CY155" s="263"/>
      <c r="CZ155" s="263"/>
      <c r="DA155" s="263"/>
      <c r="DB155" s="263"/>
      <c r="DC155" s="263"/>
      <c r="DD155" s="263"/>
      <c r="DE155" s="263"/>
      <c r="DF155" s="263"/>
      <c r="DG155" s="263"/>
      <c r="DH155" s="263"/>
      <c r="DI155" s="263"/>
      <c r="DJ155" s="263"/>
      <c r="DK155" s="263"/>
      <c r="DL155" s="263"/>
      <c r="DM155" s="263"/>
      <c r="DN155" s="263"/>
      <c r="DO155" s="263"/>
      <c r="DP155" s="263"/>
      <c r="DQ155" s="263"/>
      <c r="DR155" s="263"/>
      <c r="DS155" s="263"/>
      <c r="DT155" s="263"/>
      <c r="DU155" s="263"/>
      <c r="DV155" s="263"/>
      <c r="DW155" s="263"/>
      <c r="DX155" s="263"/>
      <c r="DY155" s="263"/>
      <c r="DZ155" s="263"/>
      <c r="EA155" s="263"/>
      <c r="EB155" s="263"/>
      <c r="EC155" s="263"/>
      <c r="ED155" s="263"/>
      <c r="EE155" s="263"/>
      <c r="EF155" s="263"/>
      <c r="EG155" s="263"/>
      <c r="EH155" s="263"/>
      <c r="EI155" s="263"/>
      <c r="EJ155" s="263"/>
      <c r="EK155" s="263"/>
      <c r="EL155" s="263"/>
      <c r="EM155" s="263"/>
      <c r="EN155" s="263"/>
      <c r="EO155" s="263"/>
      <c r="EP155" s="263"/>
      <c r="EQ155" s="263"/>
      <c r="ER155" s="263"/>
      <c r="ES155" s="263"/>
      <c r="ET155" s="263"/>
      <c r="EU155" s="263"/>
      <c r="EV155" s="263"/>
      <c r="EW155" s="263"/>
      <c r="EX155" s="263"/>
      <c r="EY155" s="263"/>
      <c r="EZ155" s="263"/>
      <c r="FA155" s="263"/>
      <c r="FB155" s="263"/>
      <c r="FC155" s="263"/>
      <c r="FD155" s="263"/>
      <c r="FE155" s="263"/>
      <c r="FF155" s="263"/>
      <c r="FG155" s="263"/>
      <c r="FH155" s="263"/>
      <c r="FI155" s="263"/>
      <c r="FJ155" s="263"/>
      <c r="FK155" s="263"/>
      <c r="FL155" s="263"/>
      <c r="FM155" s="263"/>
      <c r="FN155" s="263"/>
      <c r="FO155" s="263"/>
      <c r="FP155" s="263"/>
      <c r="FQ155" s="263"/>
      <c r="FR155" s="263"/>
      <c r="FS155" s="263"/>
      <c r="FT155" s="263"/>
      <c r="FU155" s="263"/>
      <c r="FV155" s="263"/>
      <c r="FW155" s="263"/>
      <c r="FX155" s="263"/>
      <c r="FY155" s="263"/>
      <c r="FZ155" s="263"/>
      <c r="GA155" s="263"/>
      <c r="GB155" s="263"/>
      <c r="GC155" s="263"/>
      <c r="GD155" s="263"/>
      <c r="GE155" s="263"/>
      <c r="GF155" s="263"/>
      <c r="GG155" s="263"/>
      <c r="GH155" s="263"/>
      <c r="GI155" s="263"/>
      <c r="GJ155" s="263"/>
      <c r="GK155" s="263"/>
      <c r="GL155" s="263"/>
      <c r="GM155" s="263"/>
    </row>
    <row r="156" spans="1:195" s="103" customFormat="1" ht="32.25" x14ac:dyDescent="0.2">
      <c r="B156" s="287" t="s">
        <v>1252</v>
      </c>
      <c r="C156" s="90"/>
      <c r="D156" s="91"/>
      <c r="E156" s="91" t="s">
        <v>569</v>
      </c>
      <c r="F156" s="395">
        <v>0.05</v>
      </c>
      <c r="G156" s="316" t="s">
        <v>367</v>
      </c>
      <c r="H156" s="395">
        <v>1</v>
      </c>
      <c r="I156" s="396" t="s">
        <v>918</v>
      </c>
      <c r="J156" s="397">
        <v>0.9</v>
      </c>
      <c r="K156" s="398" t="s">
        <v>918</v>
      </c>
      <c r="L156" s="399">
        <v>1.9E-2</v>
      </c>
      <c r="M156" s="400">
        <v>1.1000000000000001</v>
      </c>
      <c r="N156" s="400">
        <v>0.45</v>
      </c>
      <c r="O156" s="400">
        <v>2.5999999999999999E-2</v>
      </c>
      <c r="P156" s="316" t="s">
        <v>28</v>
      </c>
      <c r="Q156" s="401">
        <v>8.8800000000000008</v>
      </c>
      <c r="R156" s="316"/>
      <c r="S156" s="395" t="s">
        <v>921</v>
      </c>
      <c r="T156" s="402">
        <v>1.12E-2</v>
      </c>
      <c r="U156" s="402">
        <v>5.6899999999999997E-6</v>
      </c>
      <c r="V156" s="402">
        <v>9528</v>
      </c>
      <c r="W156" s="402">
        <v>5.8500000000000002E-4</v>
      </c>
      <c r="X156" s="403">
        <v>0.18</v>
      </c>
      <c r="Y156" s="404" t="s">
        <v>1330</v>
      </c>
      <c r="Z156" s="405" t="s">
        <v>1357</v>
      </c>
      <c r="AA156" s="406" t="s">
        <v>1357</v>
      </c>
      <c r="AB156" s="407">
        <v>5.0000000000000001E-4</v>
      </c>
      <c r="AC156" s="408" t="s">
        <v>643</v>
      </c>
      <c r="AD156" s="409"/>
      <c r="AE156" s="406"/>
      <c r="AF156" s="410">
        <v>5.0000000000000001E-4</v>
      </c>
      <c r="AG156" s="316" t="s">
        <v>453</v>
      </c>
      <c r="AH156" s="411" t="s">
        <v>1357</v>
      </c>
      <c r="AI156" s="316" t="s">
        <v>1357</v>
      </c>
      <c r="AJ156" s="410">
        <v>4.5</v>
      </c>
      <c r="AK156" s="316" t="s">
        <v>454</v>
      </c>
      <c r="AL156" s="411">
        <v>1.2999999999999999E-3</v>
      </c>
      <c r="AM156" s="398" t="s">
        <v>455</v>
      </c>
      <c r="AN156" s="263"/>
      <c r="AO156" s="263"/>
      <c r="AP156" s="263"/>
      <c r="AQ156" s="263"/>
      <c r="AR156" s="263"/>
      <c r="AS156" s="263"/>
      <c r="AT156" s="263"/>
      <c r="AU156" s="263"/>
      <c r="AV156" s="263"/>
      <c r="AW156" s="263"/>
      <c r="AX156" s="263"/>
      <c r="AY156" s="263"/>
      <c r="AZ156" s="263"/>
      <c r="BA156" s="263"/>
      <c r="BB156" s="263"/>
      <c r="BC156" s="263"/>
      <c r="BD156" s="263"/>
      <c r="BE156" s="263"/>
      <c r="BF156" s="263"/>
      <c r="BG156" s="263"/>
      <c r="BH156" s="263"/>
      <c r="BI156" s="263"/>
      <c r="BJ156" s="263"/>
      <c r="BK156" s="263"/>
      <c r="BL156" s="263"/>
      <c r="BM156" s="263"/>
      <c r="BN156" s="263"/>
      <c r="BO156" s="263"/>
      <c r="BP156" s="263"/>
      <c r="BQ156" s="263"/>
      <c r="BR156" s="263"/>
      <c r="BS156" s="263"/>
      <c r="BT156" s="263"/>
      <c r="BU156" s="263"/>
      <c r="BV156" s="263"/>
      <c r="BW156" s="263"/>
      <c r="BX156" s="263"/>
      <c r="BY156" s="263"/>
      <c r="BZ156" s="263"/>
      <c r="CA156" s="263"/>
      <c r="CB156" s="263"/>
      <c r="CC156" s="263"/>
      <c r="CD156" s="263"/>
      <c r="CE156" s="263"/>
      <c r="CF156" s="263"/>
      <c r="CG156" s="263"/>
      <c r="CH156" s="263"/>
      <c r="CI156" s="263"/>
      <c r="CJ156" s="263"/>
      <c r="CK156" s="263"/>
      <c r="CL156" s="263"/>
      <c r="CM156" s="263"/>
      <c r="CN156" s="263"/>
      <c r="CO156" s="263"/>
      <c r="CP156" s="263"/>
      <c r="CQ156" s="263"/>
      <c r="CR156" s="263"/>
      <c r="CS156" s="263"/>
      <c r="CT156" s="263"/>
      <c r="CU156" s="263"/>
      <c r="CV156" s="263"/>
      <c r="CW156" s="263"/>
      <c r="CX156" s="263"/>
      <c r="CY156" s="263"/>
      <c r="CZ156" s="263"/>
      <c r="DA156" s="263"/>
      <c r="DB156" s="263"/>
      <c r="DC156" s="263"/>
      <c r="DD156" s="263"/>
      <c r="DE156" s="263"/>
      <c r="DF156" s="263"/>
      <c r="DG156" s="263"/>
      <c r="DH156" s="263"/>
      <c r="DI156" s="263"/>
      <c r="DJ156" s="263"/>
      <c r="DK156" s="263"/>
      <c r="DL156" s="263"/>
      <c r="DM156" s="263"/>
      <c r="DN156" s="263"/>
      <c r="DO156" s="263"/>
      <c r="DP156" s="263"/>
      <c r="DQ156" s="263"/>
      <c r="DR156" s="263"/>
      <c r="DS156" s="263"/>
      <c r="DT156" s="263"/>
      <c r="DU156" s="263"/>
      <c r="DV156" s="263"/>
      <c r="DW156" s="263"/>
      <c r="DX156" s="263"/>
      <c r="DY156" s="263"/>
      <c r="DZ156" s="263"/>
      <c r="EA156" s="263"/>
      <c r="EB156" s="263"/>
      <c r="EC156" s="263"/>
      <c r="ED156" s="263"/>
      <c r="EE156" s="263"/>
      <c r="EF156" s="263"/>
      <c r="EG156" s="263"/>
      <c r="EH156" s="263"/>
      <c r="EI156" s="263"/>
      <c r="EJ156" s="263"/>
      <c r="EK156" s="263"/>
      <c r="EL156" s="263"/>
      <c r="EM156" s="263"/>
      <c r="EN156" s="263"/>
      <c r="EO156" s="263"/>
      <c r="EP156" s="263"/>
      <c r="EQ156" s="263"/>
      <c r="ER156" s="263"/>
      <c r="ES156" s="263"/>
      <c r="ET156" s="263"/>
      <c r="EU156" s="263"/>
      <c r="EV156" s="263"/>
      <c r="EW156" s="263"/>
      <c r="EX156" s="263"/>
      <c r="EY156" s="263"/>
      <c r="EZ156" s="263"/>
      <c r="FA156" s="263"/>
      <c r="FB156" s="263"/>
      <c r="FC156" s="263"/>
      <c r="FD156" s="263"/>
      <c r="FE156" s="263"/>
      <c r="FF156" s="263"/>
      <c r="FG156" s="263"/>
      <c r="FH156" s="263"/>
      <c r="FI156" s="263"/>
      <c r="FJ156" s="263"/>
      <c r="FK156" s="263"/>
      <c r="FL156" s="263"/>
      <c r="FM156" s="263"/>
      <c r="FN156" s="263"/>
      <c r="FO156" s="263"/>
      <c r="FP156" s="263"/>
      <c r="FQ156" s="263"/>
      <c r="FR156" s="263"/>
      <c r="FS156" s="263"/>
      <c r="FT156" s="263"/>
      <c r="FU156" s="263"/>
      <c r="FV156" s="263"/>
      <c r="FW156" s="263"/>
      <c r="FX156" s="263"/>
      <c r="FY156" s="263"/>
      <c r="FZ156" s="263"/>
      <c r="GA156" s="263"/>
      <c r="GB156" s="263"/>
      <c r="GC156" s="263"/>
      <c r="GD156" s="263"/>
      <c r="GE156" s="263"/>
      <c r="GF156" s="263"/>
      <c r="GG156" s="263"/>
      <c r="GH156" s="263"/>
      <c r="GI156" s="263"/>
      <c r="GJ156" s="263"/>
      <c r="GK156" s="263"/>
      <c r="GL156" s="263"/>
      <c r="GM156" s="263"/>
    </row>
    <row r="157" spans="1:195" s="103" customFormat="1" ht="32.25" x14ac:dyDescent="0.2">
      <c r="B157" s="287" t="s">
        <v>1253</v>
      </c>
      <c r="C157" s="90"/>
      <c r="D157" s="91"/>
      <c r="E157" s="91" t="s">
        <v>570</v>
      </c>
      <c r="F157" s="395">
        <v>0.05</v>
      </c>
      <c r="G157" s="316" t="s">
        <v>367</v>
      </c>
      <c r="H157" s="395">
        <v>1</v>
      </c>
      <c r="I157" s="396" t="s">
        <v>918</v>
      </c>
      <c r="J157" s="397">
        <v>0.9</v>
      </c>
      <c r="K157" s="398" t="s">
        <v>918</v>
      </c>
      <c r="L157" s="399"/>
      <c r="M157" s="400"/>
      <c r="N157" s="400"/>
      <c r="O157" s="400"/>
      <c r="P157" s="316"/>
      <c r="Q157" s="401">
        <v>8.8800000000000008</v>
      </c>
      <c r="R157" s="316"/>
      <c r="S157" s="395" t="s">
        <v>921</v>
      </c>
      <c r="T157" s="402">
        <v>1.32E-2</v>
      </c>
      <c r="U157" s="402">
        <v>4.2300000000000002E-6</v>
      </c>
      <c r="V157" s="402">
        <v>80000</v>
      </c>
      <c r="W157" s="402">
        <v>9.5000000000000005E-6</v>
      </c>
      <c r="X157" s="403">
        <v>0.2</v>
      </c>
      <c r="Y157" s="404" t="s">
        <v>1330</v>
      </c>
      <c r="Z157" s="405" t="s">
        <v>1357</v>
      </c>
      <c r="AA157" s="406" t="s">
        <v>1357</v>
      </c>
      <c r="AB157" s="407">
        <v>1.2999999999999999E-5</v>
      </c>
      <c r="AC157" s="408" t="s">
        <v>456</v>
      </c>
      <c r="AD157" s="409"/>
      <c r="AE157" s="406"/>
      <c r="AF157" s="410">
        <v>1.2999999999999999E-5</v>
      </c>
      <c r="AG157" s="316" t="s">
        <v>457</v>
      </c>
      <c r="AH157" s="411" t="s">
        <v>1357</v>
      </c>
      <c r="AI157" s="316" t="s">
        <v>1357</v>
      </c>
      <c r="AJ157" s="410">
        <v>9.1</v>
      </c>
      <c r="AK157" s="316" t="s">
        <v>454</v>
      </c>
      <c r="AL157" s="411">
        <v>2.5999999999999999E-3</v>
      </c>
      <c r="AM157" s="398" t="s">
        <v>455</v>
      </c>
      <c r="AN157" s="263"/>
      <c r="AO157" s="263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63"/>
      <c r="BH157" s="263"/>
      <c r="BI157" s="263"/>
      <c r="BJ157" s="263"/>
      <c r="BK157" s="263"/>
      <c r="BL157" s="263"/>
      <c r="BM157" s="263"/>
      <c r="BN157" s="263"/>
      <c r="BO157" s="263"/>
      <c r="BP157" s="263"/>
      <c r="BQ157" s="263"/>
      <c r="BR157" s="263"/>
      <c r="BS157" s="263"/>
      <c r="BT157" s="263"/>
      <c r="BU157" s="263"/>
      <c r="BV157" s="263"/>
      <c r="BW157" s="263"/>
      <c r="BX157" s="263"/>
      <c r="BY157" s="263"/>
      <c r="BZ157" s="263"/>
      <c r="CA157" s="263"/>
      <c r="CB157" s="263"/>
      <c r="CC157" s="263"/>
      <c r="CD157" s="263"/>
      <c r="CE157" s="263"/>
      <c r="CF157" s="263"/>
      <c r="CG157" s="263"/>
      <c r="CH157" s="263"/>
      <c r="CI157" s="263"/>
      <c r="CJ157" s="263"/>
      <c r="CK157" s="263"/>
      <c r="CL157" s="263"/>
      <c r="CM157" s="263"/>
      <c r="CN157" s="263"/>
      <c r="CO157" s="263"/>
      <c r="CP157" s="263"/>
      <c r="CQ157" s="263"/>
      <c r="CR157" s="263"/>
      <c r="CS157" s="263"/>
      <c r="CT157" s="263"/>
      <c r="CU157" s="263"/>
      <c r="CV157" s="263"/>
      <c r="CW157" s="263"/>
      <c r="CX157" s="263"/>
      <c r="CY157" s="263"/>
      <c r="CZ157" s="263"/>
      <c r="DA157" s="263"/>
      <c r="DB157" s="263"/>
      <c r="DC157" s="263"/>
      <c r="DD157" s="263"/>
      <c r="DE157" s="263"/>
      <c r="DF157" s="263"/>
      <c r="DG157" s="263"/>
      <c r="DH157" s="263"/>
      <c r="DI157" s="263"/>
      <c r="DJ157" s="263"/>
      <c r="DK157" s="263"/>
      <c r="DL157" s="263"/>
      <c r="DM157" s="263"/>
      <c r="DN157" s="263"/>
      <c r="DO157" s="263"/>
      <c r="DP157" s="263"/>
      <c r="DQ157" s="263"/>
      <c r="DR157" s="263"/>
      <c r="DS157" s="263"/>
      <c r="DT157" s="263"/>
      <c r="DU157" s="263"/>
      <c r="DV157" s="263"/>
      <c r="DW157" s="263"/>
      <c r="DX157" s="263"/>
      <c r="DY157" s="263"/>
      <c r="DZ157" s="263"/>
      <c r="EA157" s="263"/>
      <c r="EB157" s="263"/>
      <c r="EC157" s="263"/>
      <c r="ED157" s="263"/>
      <c r="EE157" s="263"/>
      <c r="EF157" s="263"/>
      <c r="EG157" s="263"/>
      <c r="EH157" s="263"/>
      <c r="EI157" s="263"/>
      <c r="EJ157" s="263"/>
      <c r="EK157" s="263"/>
      <c r="EL157" s="263"/>
      <c r="EM157" s="263"/>
      <c r="EN157" s="263"/>
      <c r="EO157" s="263"/>
      <c r="EP157" s="263"/>
      <c r="EQ157" s="263"/>
      <c r="ER157" s="263"/>
      <c r="ES157" s="263"/>
      <c r="ET157" s="263"/>
      <c r="EU157" s="263"/>
      <c r="EV157" s="263"/>
      <c r="EW157" s="263"/>
      <c r="EX157" s="263"/>
      <c r="EY157" s="263"/>
      <c r="EZ157" s="263"/>
      <c r="FA157" s="263"/>
      <c r="FB157" s="263"/>
      <c r="FC157" s="263"/>
      <c r="FD157" s="263"/>
      <c r="FE157" s="263"/>
      <c r="FF157" s="263"/>
      <c r="FG157" s="263"/>
      <c r="FH157" s="263"/>
      <c r="FI157" s="263"/>
      <c r="FJ157" s="263"/>
      <c r="FK157" s="263"/>
      <c r="FL157" s="263"/>
      <c r="FM157" s="263"/>
      <c r="FN157" s="263"/>
      <c r="FO157" s="263"/>
      <c r="FP157" s="263"/>
      <c r="FQ157" s="263"/>
      <c r="FR157" s="263"/>
      <c r="FS157" s="263"/>
      <c r="FT157" s="263"/>
      <c r="FU157" s="263"/>
      <c r="FV157" s="263"/>
      <c r="FW157" s="263"/>
      <c r="FX157" s="263"/>
      <c r="FY157" s="263"/>
      <c r="FZ157" s="263"/>
      <c r="GA157" s="263"/>
      <c r="GB157" s="263"/>
      <c r="GC157" s="263"/>
      <c r="GD157" s="263"/>
      <c r="GE157" s="263"/>
      <c r="GF157" s="263"/>
      <c r="GG157" s="263"/>
      <c r="GH157" s="263"/>
      <c r="GI157" s="263"/>
      <c r="GJ157" s="263"/>
      <c r="GK157" s="263"/>
      <c r="GL157" s="263"/>
      <c r="GM157" s="263"/>
    </row>
    <row r="158" spans="1:195" s="103" customFormat="1" ht="32.25" x14ac:dyDescent="0.2">
      <c r="A158" s="497"/>
      <c r="B158" s="287" t="s">
        <v>646</v>
      </c>
      <c r="C158" s="90"/>
      <c r="D158" s="91"/>
      <c r="E158" s="91" t="s">
        <v>571</v>
      </c>
      <c r="F158" s="395">
        <v>0.05</v>
      </c>
      <c r="G158" s="316" t="s">
        <v>647</v>
      </c>
      <c r="H158" s="395">
        <v>1</v>
      </c>
      <c r="I158" s="396" t="s">
        <v>918</v>
      </c>
      <c r="J158" s="397">
        <v>0.9</v>
      </c>
      <c r="K158" s="398" t="s">
        <v>648</v>
      </c>
      <c r="L158" s="399"/>
      <c r="M158" s="400"/>
      <c r="N158" s="400"/>
      <c r="O158" s="400"/>
      <c r="P158" s="316"/>
      <c r="Q158" s="401"/>
      <c r="R158" s="316"/>
      <c r="S158" s="395" t="s">
        <v>921</v>
      </c>
      <c r="T158" s="531">
        <v>1.4200000000000001E-2</v>
      </c>
      <c r="U158" s="531">
        <v>7.34E-6</v>
      </c>
      <c r="V158" s="402">
        <v>1762</v>
      </c>
      <c r="W158" s="402">
        <v>1.06E-5</v>
      </c>
      <c r="X158" s="403">
        <v>2</v>
      </c>
      <c r="Y158" s="404" t="s">
        <v>1330</v>
      </c>
      <c r="Z158" s="405" t="s">
        <v>1357</v>
      </c>
      <c r="AA158" s="406" t="s">
        <v>1357</v>
      </c>
      <c r="AB158" s="407" t="s">
        <v>1357</v>
      </c>
      <c r="AC158" s="444" t="s">
        <v>1357</v>
      </c>
      <c r="AD158" s="409" t="s">
        <v>1357</v>
      </c>
      <c r="AE158" s="406" t="s">
        <v>1357</v>
      </c>
      <c r="AF158" s="410" t="s">
        <v>1357</v>
      </c>
      <c r="AG158" s="316" t="s">
        <v>1357</v>
      </c>
      <c r="AH158" s="411" t="s">
        <v>1357</v>
      </c>
      <c r="AI158" s="316" t="s">
        <v>1357</v>
      </c>
      <c r="AJ158" s="410">
        <v>6.3</v>
      </c>
      <c r="AK158" s="316" t="s">
        <v>649</v>
      </c>
      <c r="AL158" s="411">
        <v>1.8E-3</v>
      </c>
      <c r="AM158" s="398" t="s">
        <v>650</v>
      </c>
      <c r="AN158" s="263"/>
      <c r="AO158" s="263"/>
      <c r="AP158" s="263"/>
      <c r="AQ158" s="263"/>
      <c r="AR158" s="263"/>
      <c r="AS158" s="263"/>
      <c r="AT158" s="263"/>
      <c r="AU158" s="263"/>
      <c r="AV158" s="263"/>
      <c r="AW158" s="263"/>
      <c r="AX158" s="263"/>
      <c r="AY158" s="263"/>
      <c r="AZ158" s="263"/>
      <c r="BA158" s="263"/>
      <c r="BB158" s="263"/>
      <c r="BC158" s="263"/>
      <c r="BD158" s="263"/>
      <c r="BE158" s="263"/>
      <c r="BF158" s="263"/>
      <c r="BG158" s="263"/>
      <c r="BH158" s="263"/>
      <c r="BI158" s="263"/>
      <c r="BJ158" s="263"/>
      <c r="BK158" s="263"/>
      <c r="BL158" s="263"/>
      <c r="BM158" s="263"/>
      <c r="BN158" s="263"/>
      <c r="BO158" s="263"/>
      <c r="BP158" s="263"/>
      <c r="BQ158" s="263"/>
      <c r="BR158" s="263"/>
      <c r="BS158" s="263"/>
      <c r="BT158" s="263"/>
      <c r="BU158" s="263"/>
      <c r="BV158" s="263"/>
      <c r="BW158" s="263"/>
      <c r="BX158" s="263"/>
      <c r="BY158" s="263"/>
      <c r="BZ158" s="263"/>
      <c r="CA158" s="263"/>
      <c r="CB158" s="263"/>
      <c r="CC158" s="263"/>
      <c r="CD158" s="263"/>
      <c r="CE158" s="263"/>
      <c r="CF158" s="263"/>
      <c r="CG158" s="263"/>
      <c r="CH158" s="263"/>
      <c r="CI158" s="263"/>
      <c r="CJ158" s="263"/>
      <c r="CK158" s="263"/>
      <c r="CL158" s="263"/>
      <c r="CM158" s="263"/>
      <c r="CN158" s="263"/>
      <c r="CO158" s="263"/>
      <c r="CP158" s="263"/>
      <c r="CQ158" s="263"/>
      <c r="CR158" s="263"/>
      <c r="CS158" s="263"/>
      <c r="CT158" s="263"/>
      <c r="CU158" s="263"/>
      <c r="CV158" s="263"/>
      <c r="CW158" s="263"/>
      <c r="CX158" s="263"/>
      <c r="CY158" s="263"/>
      <c r="CZ158" s="263"/>
      <c r="DA158" s="263"/>
      <c r="DB158" s="263"/>
      <c r="DC158" s="263"/>
      <c r="DD158" s="263"/>
      <c r="DE158" s="263"/>
      <c r="DF158" s="263"/>
      <c r="DG158" s="263"/>
      <c r="DH158" s="263"/>
      <c r="DI158" s="263"/>
      <c r="DJ158" s="263"/>
      <c r="DK158" s="263"/>
      <c r="DL158" s="263"/>
      <c r="DM158" s="263"/>
      <c r="DN158" s="263"/>
      <c r="DO158" s="263"/>
      <c r="DP158" s="263"/>
      <c r="DQ158" s="263"/>
      <c r="DR158" s="263"/>
      <c r="DS158" s="263"/>
      <c r="DT158" s="263"/>
      <c r="DU158" s="263"/>
      <c r="DV158" s="263"/>
      <c r="DW158" s="263"/>
      <c r="DX158" s="263"/>
      <c r="DY158" s="263"/>
      <c r="DZ158" s="263"/>
      <c r="EA158" s="263"/>
      <c r="EB158" s="263"/>
      <c r="EC158" s="263"/>
      <c r="ED158" s="263"/>
      <c r="EE158" s="263"/>
      <c r="EF158" s="263"/>
      <c r="EG158" s="263"/>
      <c r="EH158" s="263"/>
      <c r="EI158" s="263"/>
      <c r="EJ158" s="263"/>
      <c r="EK158" s="263"/>
      <c r="EL158" s="263"/>
      <c r="EM158" s="263"/>
      <c r="EN158" s="263"/>
      <c r="EO158" s="263"/>
      <c r="EP158" s="263"/>
      <c r="EQ158" s="263"/>
      <c r="ER158" s="263"/>
      <c r="ES158" s="263"/>
      <c r="ET158" s="263"/>
      <c r="EU158" s="263"/>
      <c r="EV158" s="263"/>
      <c r="EW158" s="263"/>
      <c r="EX158" s="263"/>
      <c r="EY158" s="263"/>
      <c r="EZ158" s="263"/>
      <c r="FA158" s="263"/>
      <c r="FB158" s="263"/>
      <c r="FC158" s="263"/>
      <c r="FD158" s="263"/>
      <c r="FE158" s="263"/>
      <c r="FF158" s="263"/>
      <c r="FG158" s="263"/>
      <c r="FH158" s="263"/>
      <c r="FI158" s="263"/>
      <c r="FJ158" s="263"/>
      <c r="FK158" s="263"/>
      <c r="FL158" s="263"/>
      <c r="FM158" s="263"/>
      <c r="FN158" s="263"/>
      <c r="FO158" s="263"/>
      <c r="FP158" s="263"/>
      <c r="FQ158" s="263"/>
      <c r="FR158" s="263"/>
      <c r="FS158" s="263"/>
      <c r="FT158" s="263"/>
      <c r="FU158" s="263"/>
      <c r="FV158" s="263"/>
      <c r="FW158" s="263"/>
      <c r="FX158" s="263"/>
      <c r="FY158" s="263"/>
      <c r="FZ158" s="263"/>
      <c r="GA158" s="263"/>
      <c r="GB158" s="263"/>
      <c r="GC158" s="263"/>
      <c r="GD158" s="263"/>
      <c r="GE158" s="263"/>
      <c r="GF158" s="263"/>
      <c r="GG158" s="263"/>
      <c r="GH158" s="263"/>
      <c r="GI158" s="263"/>
      <c r="GJ158" s="263"/>
      <c r="GK158" s="263"/>
      <c r="GL158" s="263"/>
      <c r="GM158" s="263"/>
    </row>
    <row r="159" spans="1:195" s="103" customFormat="1" ht="32.25" x14ac:dyDescent="0.2">
      <c r="A159" s="497"/>
      <c r="B159" s="287" t="s">
        <v>651</v>
      </c>
      <c r="C159" s="90"/>
      <c r="D159" s="91"/>
      <c r="E159" s="91" t="s">
        <v>572</v>
      </c>
      <c r="F159" s="395">
        <v>0.05</v>
      </c>
      <c r="G159" s="316" t="s">
        <v>647</v>
      </c>
      <c r="H159" s="395">
        <v>1</v>
      </c>
      <c r="I159" s="396" t="s">
        <v>918</v>
      </c>
      <c r="J159" s="397">
        <v>0.9</v>
      </c>
      <c r="K159" s="398" t="s">
        <v>648</v>
      </c>
      <c r="L159" s="399"/>
      <c r="M159" s="400"/>
      <c r="N159" s="400"/>
      <c r="O159" s="400"/>
      <c r="P159" s="316"/>
      <c r="Q159" s="401"/>
      <c r="R159" s="316"/>
      <c r="S159" s="395" t="s">
        <v>921</v>
      </c>
      <c r="T159" s="531">
        <v>1.4200000000000001E-2</v>
      </c>
      <c r="U159" s="531">
        <v>7.34E-6</v>
      </c>
      <c r="V159" s="402">
        <v>2139</v>
      </c>
      <c r="W159" s="402">
        <v>7.4300000000000002E-7</v>
      </c>
      <c r="X159" s="403">
        <v>0.24</v>
      </c>
      <c r="Y159" s="404" t="s">
        <v>1330</v>
      </c>
      <c r="Z159" s="405" t="s">
        <v>1357</v>
      </c>
      <c r="AA159" s="406" t="s">
        <v>1357</v>
      </c>
      <c r="AB159" s="407" t="s">
        <v>1357</v>
      </c>
      <c r="AC159" s="444" t="s">
        <v>1357</v>
      </c>
      <c r="AD159" s="409" t="s">
        <v>1357</v>
      </c>
      <c r="AE159" s="406" t="s">
        <v>1357</v>
      </c>
      <c r="AF159" s="410" t="s">
        <v>1357</v>
      </c>
      <c r="AG159" s="316" t="s">
        <v>1357</v>
      </c>
      <c r="AH159" s="411" t="s">
        <v>1357</v>
      </c>
      <c r="AI159" s="316" t="s">
        <v>1357</v>
      </c>
      <c r="AJ159" s="410">
        <v>1.8</v>
      </c>
      <c r="AK159" s="316" t="s">
        <v>924</v>
      </c>
      <c r="AL159" s="411">
        <v>5.2999999999999998E-4</v>
      </c>
      <c r="AM159" s="398" t="s">
        <v>925</v>
      </c>
      <c r="AN159" s="263"/>
      <c r="AO159" s="263"/>
      <c r="AP159" s="263"/>
      <c r="AQ159" s="263"/>
      <c r="AR159" s="263"/>
      <c r="AS159" s="263"/>
      <c r="AT159" s="263"/>
      <c r="AU159" s="263"/>
      <c r="AV159" s="263"/>
      <c r="AW159" s="263"/>
      <c r="AX159" s="263"/>
      <c r="AY159" s="263"/>
      <c r="AZ159" s="263"/>
      <c r="BA159" s="263"/>
      <c r="BB159" s="263"/>
      <c r="BC159" s="263"/>
      <c r="BD159" s="263"/>
      <c r="BE159" s="263"/>
      <c r="BF159" s="263"/>
      <c r="BG159" s="263"/>
      <c r="BH159" s="263"/>
      <c r="BI159" s="263"/>
      <c r="BJ159" s="263"/>
      <c r="BK159" s="263"/>
      <c r="BL159" s="263"/>
      <c r="BM159" s="263"/>
      <c r="BN159" s="263"/>
      <c r="BO159" s="263"/>
      <c r="BP159" s="263"/>
      <c r="BQ159" s="263"/>
      <c r="BR159" s="263"/>
      <c r="BS159" s="263"/>
      <c r="BT159" s="263"/>
      <c r="BU159" s="263"/>
      <c r="BV159" s="263"/>
      <c r="BW159" s="263"/>
      <c r="BX159" s="263"/>
      <c r="BY159" s="263"/>
      <c r="BZ159" s="263"/>
      <c r="CA159" s="263"/>
      <c r="CB159" s="263"/>
      <c r="CC159" s="263"/>
      <c r="CD159" s="263"/>
      <c r="CE159" s="263"/>
      <c r="CF159" s="263"/>
      <c r="CG159" s="263"/>
      <c r="CH159" s="263"/>
      <c r="CI159" s="263"/>
      <c r="CJ159" s="263"/>
      <c r="CK159" s="263"/>
      <c r="CL159" s="263"/>
      <c r="CM159" s="263"/>
      <c r="CN159" s="263"/>
      <c r="CO159" s="263"/>
      <c r="CP159" s="263"/>
      <c r="CQ159" s="263"/>
      <c r="CR159" s="263"/>
      <c r="CS159" s="263"/>
      <c r="CT159" s="263"/>
      <c r="CU159" s="263"/>
      <c r="CV159" s="263"/>
      <c r="CW159" s="263"/>
      <c r="CX159" s="263"/>
      <c r="CY159" s="263"/>
      <c r="CZ159" s="263"/>
      <c r="DA159" s="263"/>
      <c r="DB159" s="263"/>
      <c r="DC159" s="263"/>
      <c r="DD159" s="263"/>
      <c r="DE159" s="263"/>
      <c r="DF159" s="263"/>
      <c r="DG159" s="263"/>
      <c r="DH159" s="263"/>
      <c r="DI159" s="263"/>
      <c r="DJ159" s="263"/>
      <c r="DK159" s="263"/>
      <c r="DL159" s="263"/>
      <c r="DM159" s="263"/>
      <c r="DN159" s="263"/>
      <c r="DO159" s="263"/>
      <c r="DP159" s="263"/>
      <c r="DQ159" s="263"/>
      <c r="DR159" s="263"/>
      <c r="DS159" s="263"/>
      <c r="DT159" s="263"/>
      <c r="DU159" s="263"/>
      <c r="DV159" s="263"/>
      <c r="DW159" s="263"/>
      <c r="DX159" s="263"/>
      <c r="DY159" s="263"/>
      <c r="DZ159" s="263"/>
      <c r="EA159" s="263"/>
      <c r="EB159" s="263"/>
      <c r="EC159" s="263"/>
      <c r="ED159" s="263"/>
      <c r="EE159" s="263"/>
      <c r="EF159" s="263"/>
      <c r="EG159" s="263"/>
      <c r="EH159" s="263"/>
      <c r="EI159" s="263"/>
      <c r="EJ159" s="263"/>
      <c r="EK159" s="263"/>
      <c r="EL159" s="263"/>
      <c r="EM159" s="263"/>
      <c r="EN159" s="263"/>
      <c r="EO159" s="263"/>
      <c r="EP159" s="263"/>
      <c r="EQ159" s="263"/>
      <c r="ER159" s="263"/>
      <c r="ES159" s="263"/>
      <c r="ET159" s="263"/>
      <c r="EU159" s="263"/>
      <c r="EV159" s="263"/>
      <c r="EW159" s="263"/>
      <c r="EX159" s="263"/>
      <c r="EY159" s="263"/>
      <c r="EZ159" s="263"/>
      <c r="FA159" s="263"/>
      <c r="FB159" s="263"/>
      <c r="FC159" s="263"/>
      <c r="FD159" s="263"/>
      <c r="FE159" s="263"/>
      <c r="FF159" s="263"/>
      <c r="FG159" s="263"/>
      <c r="FH159" s="263"/>
      <c r="FI159" s="263"/>
      <c r="FJ159" s="263"/>
      <c r="FK159" s="263"/>
      <c r="FL159" s="263"/>
      <c r="FM159" s="263"/>
      <c r="FN159" s="263"/>
      <c r="FO159" s="263"/>
      <c r="FP159" s="263"/>
      <c r="FQ159" s="263"/>
      <c r="FR159" s="263"/>
      <c r="FS159" s="263"/>
      <c r="FT159" s="263"/>
      <c r="FU159" s="263"/>
      <c r="FV159" s="263"/>
      <c r="FW159" s="263"/>
      <c r="FX159" s="263"/>
      <c r="FY159" s="263"/>
      <c r="FZ159" s="263"/>
      <c r="GA159" s="263"/>
      <c r="GB159" s="263"/>
      <c r="GC159" s="263"/>
      <c r="GD159" s="263"/>
      <c r="GE159" s="263"/>
      <c r="GF159" s="263"/>
      <c r="GG159" s="263"/>
      <c r="GH159" s="263"/>
      <c r="GI159" s="263"/>
      <c r="GJ159" s="263"/>
      <c r="GK159" s="263"/>
      <c r="GL159" s="263"/>
      <c r="GM159" s="263"/>
    </row>
    <row r="160" spans="1:195" s="103" customFormat="1" ht="32.25" x14ac:dyDescent="0.2">
      <c r="A160" s="497"/>
      <c r="B160" s="287" t="s">
        <v>1256</v>
      </c>
      <c r="C160" s="90"/>
      <c r="D160" s="91"/>
      <c r="E160" s="91" t="s">
        <v>573</v>
      </c>
      <c r="F160" s="395">
        <v>0.05</v>
      </c>
      <c r="G160" s="316" t="s">
        <v>926</v>
      </c>
      <c r="H160" s="395">
        <v>1</v>
      </c>
      <c r="I160" s="396" t="s">
        <v>918</v>
      </c>
      <c r="J160" s="397">
        <v>0.9</v>
      </c>
      <c r="K160" s="398" t="s">
        <v>55</v>
      </c>
      <c r="L160" s="399">
        <v>1.4E-2</v>
      </c>
      <c r="M160" s="400">
        <v>35</v>
      </c>
      <c r="N160" s="400">
        <v>5.2</v>
      </c>
      <c r="O160" s="400">
        <v>0.52</v>
      </c>
      <c r="P160" s="316" t="s">
        <v>28</v>
      </c>
      <c r="Q160" s="401">
        <v>8.8800000000000008</v>
      </c>
      <c r="R160" s="316"/>
      <c r="S160" s="395" t="s">
        <v>921</v>
      </c>
      <c r="T160" s="531">
        <v>1.4200000000000001E-2</v>
      </c>
      <c r="U160" s="531">
        <v>7.34E-6</v>
      </c>
      <c r="V160" s="402">
        <v>1352</v>
      </c>
      <c r="W160" s="402">
        <v>1.4E-5</v>
      </c>
      <c r="X160" s="403">
        <v>6.8</v>
      </c>
      <c r="Y160" s="404" t="s">
        <v>1330</v>
      </c>
      <c r="Z160" s="405" t="s">
        <v>1357</v>
      </c>
      <c r="AA160" s="406" t="s">
        <v>1357</v>
      </c>
      <c r="AB160" s="407">
        <v>3.0000000000000001E-3</v>
      </c>
      <c r="AC160" s="444" t="s">
        <v>927</v>
      </c>
      <c r="AD160" s="409" t="s">
        <v>1357</v>
      </c>
      <c r="AE160" s="406" t="s">
        <v>1357</v>
      </c>
      <c r="AF160" s="410">
        <v>2.9999999999999997E-4</v>
      </c>
      <c r="AG160" s="316" t="s">
        <v>928</v>
      </c>
      <c r="AH160" s="411" t="s">
        <v>1357</v>
      </c>
      <c r="AI160" s="316" t="s">
        <v>1357</v>
      </c>
      <c r="AJ160" s="410">
        <v>1.3</v>
      </c>
      <c r="AK160" s="316" t="s">
        <v>929</v>
      </c>
      <c r="AL160" s="411">
        <v>3.6999999999999999E-4</v>
      </c>
      <c r="AM160" s="398" t="s">
        <v>33</v>
      </c>
      <c r="AN160" s="263"/>
      <c r="AO160" s="263"/>
      <c r="AP160" s="263"/>
      <c r="AQ160" s="263"/>
      <c r="AR160" s="263"/>
      <c r="AS160" s="263"/>
      <c r="AT160" s="263"/>
      <c r="AU160" s="263"/>
      <c r="AV160" s="263"/>
      <c r="AW160" s="263"/>
      <c r="AX160" s="263"/>
      <c r="AY160" s="263"/>
      <c r="AZ160" s="263"/>
      <c r="BA160" s="263"/>
      <c r="BB160" s="263"/>
      <c r="BC160" s="263"/>
      <c r="BD160" s="263"/>
      <c r="BE160" s="263"/>
      <c r="BF160" s="263"/>
      <c r="BG160" s="263"/>
      <c r="BH160" s="263"/>
      <c r="BI160" s="263"/>
      <c r="BJ160" s="263"/>
      <c r="BK160" s="263"/>
      <c r="BL160" s="263"/>
      <c r="BM160" s="263"/>
      <c r="BN160" s="263"/>
      <c r="BO160" s="263"/>
      <c r="BP160" s="263"/>
      <c r="BQ160" s="263"/>
      <c r="BR160" s="263"/>
      <c r="BS160" s="263"/>
      <c r="BT160" s="263"/>
      <c r="BU160" s="263"/>
      <c r="BV160" s="263"/>
      <c r="BW160" s="263"/>
      <c r="BX160" s="263"/>
      <c r="BY160" s="263"/>
      <c r="BZ160" s="263"/>
      <c r="CA160" s="263"/>
      <c r="CB160" s="263"/>
      <c r="CC160" s="263"/>
      <c r="CD160" s="263"/>
      <c r="CE160" s="263"/>
      <c r="CF160" s="263"/>
      <c r="CG160" s="263"/>
      <c r="CH160" s="263"/>
      <c r="CI160" s="263"/>
      <c r="CJ160" s="263"/>
      <c r="CK160" s="263"/>
      <c r="CL160" s="263"/>
      <c r="CM160" s="263"/>
      <c r="CN160" s="263"/>
      <c r="CO160" s="263"/>
      <c r="CP160" s="263"/>
      <c r="CQ160" s="263"/>
      <c r="CR160" s="263"/>
      <c r="CS160" s="263"/>
      <c r="CT160" s="263"/>
      <c r="CU160" s="263"/>
      <c r="CV160" s="263"/>
      <c r="CW160" s="263"/>
      <c r="CX160" s="263"/>
      <c r="CY160" s="263"/>
      <c r="CZ160" s="263"/>
      <c r="DA160" s="263"/>
      <c r="DB160" s="263"/>
      <c r="DC160" s="263"/>
      <c r="DD160" s="263"/>
      <c r="DE160" s="263"/>
      <c r="DF160" s="263"/>
      <c r="DG160" s="263"/>
      <c r="DH160" s="263"/>
      <c r="DI160" s="263"/>
      <c r="DJ160" s="263"/>
      <c r="DK160" s="263"/>
      <c r="DL160" s="263"/>
      <c r="DM160" s="263"/>
      <c r="DN160" s="263"/>
      <c r="DO160" s="263"/>
      <c r="DP160" s="263"/>
      <c r="DQ160" s="263"/>
      <c r="DR160" s="263"/>
      <c r="DS160" s="263"/>
      <c r="DT160" s="263"/>
      <c r="DU160" s="263"/>
      <c r="DV160" s="263"/>
      <c r="DW160" s="263"/>
      <c r="DX160" s="263"/>
      <c r="DY160" s="263"/>
      <c r="DZ160" s="263"/>
      <c r="EA160" s="263"/>
      <c r="EB160" s="263"/>
      <c r="EC160" s="263"/>
      <c r="ED160" s="263"/>
      <c r="EE160" s="263"/>
      <c r="EF160" s="263"/>
      <c r="EG160" s="263"/>
      <c r="EH160" s="263"/>
      <c r="EI160" s="263"/>
      <c r="EJ160" s="263"/>
      <c r="EK160" s="263"/>
      <c r="EL160" s="263"/>
      <c r="EM160" s="263"/>
      <c r="EN160" s="263"/>
      <c r="EO160" s="263"/>
      <c r="EP160" s="263"/>
      <c r="EQ160" s="263"/>
      <c r="ER160" s="263"/>
      <c r="ES160" s="263"/>
      <c r="ET160" s="263"/>
      <c r="EU160" s="263"/>
      <c r="EV160" s="263"/>
      <c r="EW160" s="263"/>
      <c r="EX160" s="263"/>
      <c r="EY160" s="263"/>
      <c r="EZ160" s="263"/>
      <c r="FA160" s="263"/>
      <c r="FB160" s="263"/>
      <c r="FC160" s="263"/>
      <c r="FD160" s="263"/>
      <c r="FE160" s="263"/>
      <c r="FF160" s="263"/>
      <c r="FG160" s="263"/>
      <c r="FH160" s="263"/>
      <c r="FI160" s="263"/>
      <c r="FJ160" s="263"/>
      <c r="FK160" s="263"/>
      <c r="FL160" s="263"/>
      <c r="FM160" s="263"/>
      <c r="FN160" s="263"/>
      <c r="FO160" s="263"/>
      <c r="FP160" s="263"/>
      <c r="FQ160" s="263"/>
      <c r="FR160" s="263"/>
      <c r="FS160" s="263"/>
      <c r="FT160" s="263"/>
      <c r="FU160" s="263"/>
      <c r="FV160" s="263"/>
      <c r="FW160" s="263"/>
      <c r="FX160" s="263"/>
      <c r="FY160" s="263"/>
      <c r="FZ160" s="263"/>
      <c r="GA160" s="263"/>
      <c r="GB160" s="263"/>
      <c r="GC160" s="263"/>
      <c r="GD160" s="263"/>
      <c r="GE160" s="263"/>
      <c r="GF160" s="263"/>
      <c r="GG160" s="263"/>
      <c r="GH160" s="263"/>
      <c r="GI160" s="263"/>
      <c r="GJ160" s="263"/>
      <c r="GK160" s="263"/>
      <c r="GL160" s="263"/>
      <c r="GM160" s="263"/>
    </row>
    <row r="161" spans="1:195" s="103" customFormat="1" ht="32.25" x14ac:dyDescent="0.2">
      <c r="B161" s="287" t="s">
        <v>1257</v>
      </c>
      <c r="C161" s="90"/>
      <c r="D161" s="91"/>
      <c r="E161" s="91">
        <v>608731</v>
      </c>
      <c r="F161" s="395">
        <v>0.05</v>
      </c>
      <c r="G161" s="316" t="s">
        <v>647</v>
      </c>
      <c r="H161" s="395">
        <v>1</v>
      </c>
      <c r="I161" s="396" t="s">
        <v>918</v>
      </c>
      <c r="J161" s="397">
        <v>0.9</v>
      </c>
      <c r="K161" s="398" t="s">
        <v>648</v>
      </c>
      <c r="L161" s="399">
        <v>1.4E-2</v>
      </c>
      <c r="M161" s="400">
        <v>35</v>
      </c>
      <c r="N161" s="400">
        <v>5.2</v>
      </c>
      <c r="O161" s="400">
        <v>0.52</v>
      </c>
      <c r="P161" s="316" t="s">
        <v>28</v>
      </c>
      <c r="Q161" s="401">
        <v>8.8800000000000008</v>
      </c>
      <c r="R161" s="316" t="s">
        <v>647</v>
      </c>
      <c r="S161" s="395" t="s">
        <v>921</v>
      </c>
      <c r="T161" s="531">
        <v>1.4200000000000001E-2</v>
      </c>
      <c r="U161" s="531">
        <v>7.34E-6</v>
      </c>
      <c r="V161" s="402">
        <v>1352</v>
      </c>
      <c r="W161" s="402">
        <v>1.4E-5</v>
      </c>
      <c r="X161" s="403">
        <v>6.8</v>
      </c>
      <c r="Y161" s="404" t="s">
        <v>930</v>
      </c>
      <c r="Z161" s="405" t="s">
        <v>1357</v>
      </c>
      <c r="AA161" s="406" t="s">
        <v>1357</v>
      </c>
      <c r="AB161" s="407" t="s">
        <v>1357</v>
      </c>
      <c r="AC161" s="444" t="s">
        <v>1357</v>
      </c>
      <c r="AD161" s="409" t="s">
        <v>1357</v>
      </c>
      <c r="AE161" s="406" t="s">
        <v>1357</v>
      </c>
      <c r="AF161" s="410" t="s">
        <v>1357</v>
      </c>
      <c r="AG161" s="316" t="s">
        <v>1357</v>
      </c>
      <c r="AH161" s="411" t="s">
        <v>1357</v>
      </c>
      <c r="AI161" s="316" t="s">
        <v>1357</v>
      </c>
      <c r="AJ161" s="410">
        <v>1.8</v>
      </c>
      <c r="AK161" s="316" t="s">
        <v>649</v>
      </c>
      <c r="AL161" s="411">
        <v>5.1000000000000004E-4</v>
      </c>
      <c r="AM161" s="398" t="s">
        <v>650</v>
      </c>
      <c r="AN161" s="263"/>
      <c r="AO161" s="263"/>
      <c r="AP161" s="263"/>
      <c r="AQ161" s="263"/>
      <c r="AR161" s="263"/>
      <c r="AS161" s="263"/>
      <c r="AT161" s="263"/>
      <c r="AU161" s="263"/>
      <c r="AV161" s="263"/>
      <c r="AW161" s="263"/>
      <c r="AX161" s="263"/>
      <c r="AY161" s="263"/>
      <c r="AZ161" s="263"/>
      <c r="BA161" s="263"/>
      <c r="BB161" s="263"/>
      <c r="BC161" s="263"/>
      <c r="BD161" s="263"/>
      <c r="BE161" s="263"/>
      <c r="BF161" s="263"/>
      <c r="BG161" s="263"/>
      <c r="BH161" s="263"/>
      <c r="BI161" s="263"/>
      <c r="BJ161" s="263"/>
      <c r="BK161" s="263"/>
      <c r="BL161" s="263"/>
      <c r="BM161" s="263"/>
      <c r="BN161" s="263"/>
      <c r="BO161" s="263"/>
      <c r="BP161" s="263"/>
      <c r="BQ161" s="263"/>
      <c r="BR161" s="263"/>
      <c r="BS161" s="263"/>
      <c r="BT161" s="263"/>
      <c r="BU161" s="263"/>
      <c r="BV161" s="263"/>
      <c r="BW161" s="263"/>
      <c r="BX161" s="263"/>
      <c r="BY161" s="263"/>
      <c r="BZ161" s="263"/>
      <c r="CA161" s="263"/>
      <c r="CB161" s="263"/>
      <c r="CC161" s="263"/>
      <c r="CD161" s="263"/>
      <c r="CE161" s="263"/>
      <c r="CF161" s="263"/>
      <c r="CG161" s="263"/>
      <c r="CH161" s="263"/>
      <c r="CI161" s="263"/>
      <c r="CJ161" s="263"/>
      <c r="CK161" s="263"/>
      <c r="CL161" s="263"/>
      <c r="CM161" s="263"/>
      <c r="CN161" s="263"/>
      <c r="CO161" s="263"/>
      <c r="CP161" s="263"/>
      <c r="CQ161" s="263"/>
      <c r="CR161" s="263"/>
      <c r="CS161" s="263"/>
      <c r="CT161" s="263"/>
      <c r="CU161" s="263"/>
      <c r="CV161" s="263"/>
      <c r="CW161" s="263"/>
      <c r="CX161" s="263"/>
      <c r="CY161" s="263"/>
      <c r="CZ161" s="263"/>
      <c r="DA161" s="263"/>
      <c r="DB161" s="263"/>
      <c r="DC161" s="263"/>
      <c r="DD161" s="263"/>
      <c r="DE161" s="263"/>
      <c r="DF161" s="263"/>
      <c r="DG161" s="263"/>
      <c r="DH161" s="263"/>
      <c r="DI161" s="263"/>
      <c r="DJ161" s="263"/>
      <c r="DK161" s="263"/>
      <c r="DL161" s="263"/>
      <c r="DM161" s="263"/>
      <c r="DN161" s="263"/>
      <c r="DO161" s="263"/>
      <c r="DP161" s="263"/>
      <c r="DQ161" s="263"/>
      <c r="DR161" s="263"/>
      <c r="DS161" s="263"/>
      <c r="DT161" s="263"/>
      <c r="DU161" s="263"/>
      <c r="DV161" s="263"/>
      <c r="DW161" s="263"/>
      <c r="DX161" s="263"/>
      <c r="DY161" s="263"/>
      <c r="DZ161" s="263"/>
      <c r="EA161" s="263"/>
      <c r="EB161" s="263"/>
      <c r="EC161" s="263"/>
      <c r="ED161" s="263"/>
      <c r="EE161" s="263"/>
      <c r="EF161" s="263"/>
      <c r="EG161" s="263"/>
      <c r="EH161" s="263"/>
      <c r="EI161" s="263"/>
      <c r="EJ161" s="263"/>
      <c r="EK161" s="263"/>
      <c r="EL161" s="263"/>
      <c r="EM161" s="263"/>
      <c r="EN161" s="263"/>
      <c r="EO161" s="263"/>
      <c r="EP161" s="263"/>
      <c r="EQ161" s="263"/>
      <c r="ER161" s="263"/>
      <c r="ES161" s="263"/>
      <c r="ET161" s="263"/>
      <c r="EU161" s="263"/>
      <c r="EV161" s="263"/>
      <c r="EW161" s="263"/>
      <c r="EX161" s="263"/>
      <c r="EY161" s="263"/>
      <c r="EZ161" s="263"/>
      <c r="FA161" s="263"/>
      <c r="FB161" s="263"/>
      <c r="FC161" s="263"/>
      <c r="FD161" s="263"/>
      <c r="FE161" s="263"/>
      <c r="FF161" s="263"/>
      <c r="FG161" s="263"/>
      <c r="FH161" s="263"/>
      <c r="FI161" s="263"/>
      <c r="FJ161" s="263"/>
      <c r="FK161" s="263"/>
      <c r="FL161" s="263"/>
      <c r="FM161" s="263"/>
      <c r="FN161" s="263"/>
      <c r="FO161" s="263"/>
      <c r="FP161" s="263"/>
      <c r="FQ161" s="263"/>
      <c r="FR161" s="263"/>
      <c r="FS161" s="263"/>
      <c r="FT161" s="263"/>
      <c r="FU161" s="263"/>
      <c r="FV161" s="263"/>
      <c r="FW161" s="263"/>
      <c r="FX161" s="263"/>
      <c r="FY161" s="263"/>
      <c r="FZ161" s="263"/>
      <c r="GA161" s="263"/>
      <c r="GB161" s="263"/>
      <c r="GC161" s="263"/>
      <c r="GD161" s="263"/>
      <c r="GE161" s="263"/>
      <c r="GF161" s="263"/>
      <c r="GG161" s="263"/>
      <c r="GH161" s="263"/>
      <c r="GI161" s="263"/>
      <c r="GJ161" s="263"/>
      <c r="GK161" s="263"/>
      <c r="GL161" s="263"/>
      <c r="GM161" s="263"/>
    </row>
    <row r="162" spans="1:195" s="103" customFormat="1" ht="42.75" x14ac:dyDescent="0.2">
      <c r="B162" s="287" t="s">
        <v>1258</v>
      </c>
      <c r="C162" s="90"/>
      <c r="D162" s="91"/>
      <c r="E162" s="91" t="s">
        <v>575</v>
      </c>
      <c r="F162" s="395">
        <v>0.2</v>
      </c>
      <c r="G162" s="316" t="s">
        <v>55</v>
      </c>
      <c r="H162" s="395">
        <v>1</v>
      </c>
      <c r="I162" s="396" t="s">
        <v>918</v>
      </c>
      <c r="J162" s="397">
        <v>0.9</v>
      </c>
      <c r="K162" s="398" t="s">
        <v>918</v>
      </c>
      <c r="L162" s="399"/>
      <c r="M162" s="400"/>
      <c r="N162" s="400"/>
      <c r="O162" s="400"/>
      <c r="P162" s="316"/>
      <c r="Q162" s="401"/>
      <c r="R162" s="316"/>
      <c r="S162" s="395" t="s">
        <v>921</v>
      </c>
      <c r="T162" s="402">
        <v>1.5599999999999999E-2</v>
      </c>
      <c r="U162" s="402">
        <v>4.4599999999999996E-6</v>
      </c>
      <c r="V162" s="402">
        <v>80000</v>
      </c>
      <c r="W162" s="402">
        <v>1.5800000000000001E-5</v>
      </c>
      <c r="X162" s="403">
        <v>4.4999999999999998E-2</v>
      </c>
      <c r="Y162" s="404" t="s">
        <v>1330</v>
      </c>
      <c r="Z162" s="405" t="s">
        <v>1357</v>
      </c>
      <c r="AA162" s="406" t="s">
        <v>1357</v>
      </c>
      <c r="AB162" s="407">
        <v>5.0000000000000001E-4</v>
      </c>
      <c r="AC162" s="408" t="s">
        <v>931</v>
      </c>
      <c r="AD162" s="463">
        <v>1.8000000000000001E-4</v>
      </c>
      <c r="AE162" s="316" t="s">
        <v>932</v>
      </c>
      <c r="AF162" s="410">
        <f>0.005/10</f>
        <v>5.0000000000000001E-4</v>
      </c>
      <c r="AG162" s="316" t="s">
        <v>0</v>
      </c>
      <c r="AH162" s="411">
        <v>1.8000000000000001E-4</v>
      </c>
      <c r="AI162" s="316" t="s">
        <v>932</v>
      </c>
      <c r="AJ162" s="410" t="s">
        <v>1357</v>
      </c>
      <c r="AK162" s="316" t="s">
        <v>1357</v>
      </c>
      <c r="AL162" s="411" t="s">
        <v>1357</v>
      </c>
      <c r="AM162" s="398" t="s">
        <v>1357</v>
      </c>
      <c r="AN162" s="263"/>
      <c r="AO162" s="263"/>
      <c r="AP162" s="263"/>
      <c r="AQ162" s="263"/>
      <c r="AR162" s="263"/>
      <c r="AS162" s="263"/>
      <c r="AT162" s="263"/>
      <c r="AU162" s="263"/>
      <c r="AV162" s="263"/>
      <c r="AW162" s="263"/>
      <c r="AX162" s="263"/>
      <c r="AY162" s="263"/>
      <c r="AZ162" s="263"/>
      <c r="BA162" s="263"/>
      <c r="BB162" s="263"/>
      <c r="BC162" s="263"/>
      <c r="BD162" s="263"/>
      <c r="BE162" s="263"/>
      <c r="BF162" s="263"/>
      <c r="BG162" s="263"/>
      <c r="BH162" s="263"/>
      <c r="BI162" s="263"/>
      <c r="BJ162" s="263"/>
      <c r="BK162" s="263"/>
      <c r="BL162" s="263"/>
      <c r="BM162" s="263"/>
      <c r="BN162" s="263"/>
      <c r="BO162" s="263"/>
      <c r="BP162" s="263"/>
      <c r="BQ162" s="263"/>
      <c r="BR162" s="263"/>
      <c r="BS162" s="263"/>
      <c r="BT162" s="263"/>
      <c r="BU162" s="263"/>
      <c r="BV162" s="263"/>
      <c r="BW162" s="263"/>
      <c r="BX162" s="263"/>
      <c r="BY162" s="263"/>
      <c r="BZ162" s="263"/>
      <c r="CA162" s="263"/>
      <c r="CB162" s="263"/>
      <c r="CC162" s="263"/>
      <c r="CD162" s="263"/>
      <c r="CE162" s="263"/>
      <c r="CF162" s="263"/>
      <c r="CG162" s="263"/>
      <c r="CH162" s="263"/>
      <c r="CI162" s="263"/>
      <c r="CJ162" s="263"/>
      <c r="CK162" s="263"/>
      <c r="CL162" s="263"/>
      <c r="CM162" s="263"/>
      <c r="CN162" s="263"/>
      <c r="CO162" s="263"/>
      <c r="CP162" s="263"/>
      <c r="CQ162" s="263"/>
      <c r="CR162" s="263"/>
      <c r="CS162" s="263"/>
      <c r="CT162" s="263"/>
      <c r="CU162" s="263"/>
      <c r="CV162" s="263"/>
      <c r="CW162" s="263"/>
      <c r="CX162" s="263"/>
      <c r="CY162" s="263"/>
      <c r="CZ162" s="263"/>
      <c r="DA162" s="263"/>
      <c r="DB162" s="263"/>
      <c r="DC162" s="263"/>
      <c r="DD162" s="263"/>
      <c r="DE162" s="263"/>
      <c r="DF162" s="263"/>
      <c r="DG162" s="263"/>
      <c r="DH162" s="263"/>
      <c r="DI162" s="263"/>
      <c r="DJ162" s="263"/>
      <c r="DK162" s="263"/>
      <c r="DL162" s="263"/>
      <c r="DM162" s="263"/>
      <c r="DN162" s="263"/>
      <c r="DO162" s="263"/>
      <c r="DP162" s="263"/>
      <c r="DQ162" s="263"/>
      <c r="DR162" s="263"/>
      <c r="DS162" s="263"/>
      <c r="DT162" s="263"/>
      <c r="DU162" s="263"/>
      <c r="DV162" s="263"/>
      <c r="DW162" s="263"/>
      <c r="DX162" s="263"/>
      <c r="DY162" s="263"/>
      <c r="DZ162" s="263"/>
      <c r="EA162" s="263"/>
      <c r="EB162" s="263"/>
      <c r="EC162" s="263"/>
      <c r="ED162" s="263"/>
      <c r="EE162" s="263"/>
      <c r="EF162" s="263"/>
      <c r="EG162" s="263"/>
      <c r="EH162" s="263"/>
      <c r="EI162" s="263"/>
      <c r="EJ162" s="263"/>
      <c r="EK162" s="263"/>
      <c r="EL162" s="263"/>
      <c r="EM162" s="263"/>
      <c r="EN162" s="263"/>
      <c r="EO162" s="263"/>
      <c r="EP162" s="263"/>
      <c r="EQ162" s="263"/>
      <c r="ER162" s="263"/>
      <c r="ES162" s="263"/>
      <c r="ET162" s="263"/>
      <c r="EU162" s="263"/>
      <c r="EV162" s="263"/>
      <c r="EW162" s="263"/>
      <c r="EX162" s="263"/>
      <c r="EY162" s="263"/>
      <c r="EZ162" s="263"/>
      <c r="FA162" s="263"/>
      <c r="FB162" s="263"/>
      <c r="FC162" s="263"/>
      <c r="FD162" s="263"/>
      <c r="FE162" s="263"/>
      <c r="FF162" s="263"/>
      <c r="FG162" s="263"/>
      <c r="FH162" s="263"/>
      <c r="FI162" s="263"/>
      <c r="FJ162" s="263"/>
      <c r="FK162" s="263"/>
      <c r="FL162" s="263"/>
      <c r="FM162" s="263"/>
      <c r="FN162" s="263"/>
      <c r="FO162" s="263"/>
      <c r="FP162" s="263"/>
      <c r="FQ162" s="263"/>
      <c r="FR162" s="263"/>
      <c r="FS162" s="263"/>
      <c r="FT162" s="263"/>
      <c r="FU162" s="263"/>
      <c r="FV162" s="263"/>
      <c r="FW162" s="263"/>
      <c r="FX162" s="263"/>
      <c r="FY162" s="263"/>
      <c r="FZ162" s="263"/>
      <c r="GA162" s="263"/>
      <c r="GB162" s="263"/>
      <c r="GC162" s="263"/>
      <c r="GD162" s="263"/>
      <c r="GE162" s="263"/>
      <c r="GF162" s="263"/>
      <c r="GG162" s="263"/>
      <c r="GH162" s="263"/>
      <c r="GI162" s="263"/>
      <c r="GJ162" s="263"/>
      <c r="GK162" s="263"/>
      <c r="GL162" s="263"/>
      <c r="GM162" s="263"/>
    </row>
    <row r="163" spans="1:195" ht="32.25" x14ac:dyDescent="0.2">
      <c r="B163" s="287" t="s">
        <v>1</v>
      </c>
      <c r="C163" s="532"/>
      <c r="D163" s="81"/>
      <c r="E163" s="91" t="s">
        <v>576</v>
      </c>
      <c r="F163" s="412">
        <v>0.05</v>
      </c>
      <c r="G163" s="308" t="s">
        <v>367</v>
      </c>
      <c r="H163" s="412">
        <v>1</v>
      </c>
      <c r="I163" s="413" t="s">
        <v>918</v>
      </c>
      <c r="J163" s="414">
        <v>0.9</v>
      </c>
      <c r="K163" s="394" t="s">
        <v>918</v>
      </c>
      <c r="L163" s="324"/>
      <c r="S163" s="412" t="s">
        <v>921</v>
      </c>
      <c r="Y163" s="388"/>
      <c r="Z163" s="405" t="s">
        <v>1357</v>
      </c>
      <c r="AA163" s="406" t="s">
        <v>1357</v>
      </c>
      <c r="AB163" s="389">
        <v>5.0000000000000001E-4</v>
      </c>
      <c r="AC163" s="390" t="s">
        <v>644</v>
      </c>
      <c r="AD163" s="391"/>
      <c r="AF163" s="392">
        <v>5.0000000000000001E-4</v>
      </c>
      <c r="AG163" s="308" t="s">
        <v>645</v>
      </c>
      <c r="AH163" s="393" t="s">
        <v>1357</v>
      </c>
      <c r="AI163" s="308" t="s">
        <v>1357</v>
      </c>
      <c r="AJ163" s="392" t="s">
        <v>1357</v>
      </c>
      <c r="AK163" s="308" t="s">
        <v>1357</v>
      </c>
      <c r="AL163" s="393" t="s">
        <v>1357</v>
      </c>
      <c r="AM163" s="394" t="s">
        <v>1357</v>
      </c>
      <c r="AN163" s="263"/>
      <c r="AO163" s="263"/>
      <c r="AP163" s="263"/>
      <c r="AQ163" s="263"/>
      <c r="AR163" s="263"/>
      <c r="AS163" s="263"/>
      <c r="AT163" s="263"/>
      <c r="AU163" s="263"/>
      <c r="AV163" s="263"/>
      <c r="AW163" s="263"/>
      <c r="AX163" s="263"/>
      <c r="AY163" s="263"/>
      <c r="AZ163" s="263"/>
      <c r="BA163" s="263"/>
      <c r="BB163" s="263"/>
      <c r="BC163" s="263"/>
      <c r="BD163" s="263"/>
      <c r="BE163" s="263"/>
      <c r="BF163" s="263"/>
      <c r="BG163" s="263"/>
      <c r="BH163" s="263"/>
      <c r="BI163" s="263"/>
      <c r="BJ163" s="263"/>
      <c r="BK163" s="263"/>
      <c r="BL163" s="263"/>
      <c r="BM163" s="263"/>
      <c r="BN163" s="263"/>
      <c r="BO163" s="263"/>
      <c r="BP163" s="263"/>
      <c r="BQ163" s="263"/>
      <c r="BR163" s="263"/>
      <c r="BS163" s="263"/>
      <c r="BT163" s="263"/>
      <c r="BU163" s="263"/>
      <c r="BV163" s="263"/>
      <c r="BW163" s="263"/>
      <c r="BX163" s="263"/>
      <c r="BY163" s="263"/>
      <c r="BZ163" s="263"/>
      <c r="CA163" s="263"/>
      <c r="CB163" s="263"/>
      <c r="CC163" s="263"/>
      <c r="CD163" s="263"/>
      <c r="CE163" s="263"/>
      <c r="CF163" s="263"/>
      <c r="CG163" s="263"/>
      <c r="CH163" s="263"/>
      <c r="CI163" s="263"/>
      <c r="CJ163" s="263"/>
      <c r="CK163" s="263"/>
      <c r="CL163" s="263"/>
      <c r="CM163" s="263"/>
      <c r="CN163" s="263"/>
      <c r="CO163" s="263"/>
      <c r="CP163" s="263"/>
      <c r="CQ163" s="263"/>
      <c r="CR163" s="263"/>
      <c r="CS163" s="263"/>
      <c r="CT163" s="263"/>
      <c r="CU163" s="263"/>
      <c r="CV163" s="263"/>
      <c r="CW163" s="263"/>
      <c r="CX163" s="263"/>
      <c r="CY163" s="263"/>
      <c r="CZ163" s="263"/>
      <c r="DA163" s="263"/>
      <c r="DB163" s="263"/>
      <c r="DC163" s="263"/>
      <c r="DD163" s="263"/>
      <c r="DE163" s="263"/>
      <c r="DF163" s="263"/>
      <c r="DG163" s="263"/>
      <c r="DH163" s="263"/>
      <c r="DI163" s="263"/>
      <c r="DJ163" s="263"/>
      <c r="DK163" s="263"/>
      <c r="DL163" s="263"/>
      <c r="DM163" s="263"/>
      <c r="DN163" s="263"/>
      <c r="DO163" s="263"/>
      <c r="DP163" s="263"/>
      <c r="DQ163" s="263"/>
      <c r="DR163" s="263"/>
      <c r="DS163" s="263"/>
      <c r="DT163" s="263"/>
      <c r="DU163" s="263"/>
      <c r="DV163" s="263"/>
      <c r="DW163" s="263"/>
      <c r="DX163" s="263"/>
      <c r="DY163" s="263"/>
      <c r="DZ163" s="263"/>
      <c r="EA163" s="263"/>
      <c r="EB163" s="263"/>
      <c r="EC163" s="263"/>
      <c r="ED163" s="263"/>
      <c r="EE163" s="263"/>
      <c r="EF163" s="263"/>
      <c r="EG163" s="263"/>
      <c r="EH163" s="263"/>
      <c r="EI163" s="263"/>
      <c r="EJ163" s="263"/>
      <c r="EK163" s="263"/>
      <c r="EL163" s="263"/>
      <c r="EM163" s="263"/>
      <c r="EN163" s="263"/>
      <c r="EO163" s="263"/>
      <c r="EP163" s="263"/>
      <c r="EQ163" s="263"/>
      <c r="ER163" s="263"/>
      <c r="ES163" s="263"/>
      <c r="ET163" s="263"/>
      <c r="EU163" s="263"/>
      <c r="EV163" s="263"/>
      <c r="EW163" s="263"/>
      <c r="EX163" s="263"/>
      <c r="EY163" s="263"/>
      <c r="EZ163" s="263"/>
      <c r="FA163" s="263"/>
      <c r="FB163" s="263"/>
      <c r="FC163" s="263"/>
      <c r="FD163" s="263"/>
      <c r="FE163" s="263"/>
      <c r="FF163" s="263"/>
      <c r="FG163" s="263"/>
      <c r="FH163" s="263"/>
      <c r="FI163" s="263"/>
      <c r="FJ163" s="263"/>
      <c r="FK163" s="263"/>
      <c r="FL163" s="263"/>
      <c r="FM163" s="263"/>
      <c r="FN163" s="263"/>
      <c r="FO163" s="263"/>
      <c r="FP163" s="263"/>
      <c r="FQ163" s="263"/>
      <c r="FR163" s="263"/>
      <c r="FS163" s="263"/>
      <c r="FT163" s="263"/>
      <c r="FU163" s="263"/>
      <c r="FV163" s="263"/>
      <c r="FW163" s="263"/>
      <c r="FX163" s="263"/>
      <c r="FY163" s="263"/>
      <c r="FZ163" s="263"/>
      <c r="GA163" s="263"/>
      <c r="GB163" s="263"/>
      <c r="GC163" s="263"/>
      <c r="GD163" s="263"/>
      <c r="GE163" s="263"/>
      <c r="GF163" s="263"/>
      <c r="GG163" s="263"/>
      <c r="GH163" s="263"/>
      <c r="GI163" s="263"/>
      <c r="GJ163" s="263"/>
      <c r="GK163" s="263"/>
      <c r="GL163" s="263"/>
      <c r="GM163" s="263"/>
    </row>
    <row r="164" spans="1:195" ht="21.75" x14ac:dyDescent="0.2">
      <c r="B164" s="287" t="s">
        <v>1260</v>
      </c>
      <c r="C164" s="532"/>
      <c r="D164" s="81"/>
      <c r="E164" s="91" t="s">
        <v>577</v>
      </c>
      <c r="F164" s="412">
        <v>0.05</v>
      </c>
      <c r="G164" s="308" t="s">
        <v>367</v>
      </c>
      <c r="H164" s="412">
        <v>1</v>
      </c>
      <c r="I164" s="413" t="s">
        <v>918</v>
      </c>
      <c r="J164" s="414">
        <v>0.9</v>
      </c>
      <c r="K164" s="394" t="s">
        <v>918</v>
      </c>
      <c r="L164" s="324"/>
      <c r="S164" s="412" t="s">
        <v>921</v>
      </c>
      <c r="Y164" s="388"/>
      <c r="Z164" s="405" t="s">
        <v>1357</v>
      </c>
      <c r="AA164" s="406" t="s">
        <v>1357</v>
      </c>
      <c r="AB164" s="389">
        <v>0.01</v>
      </c>
      <c r="AC164" s="390" t="s">
        <v>933</v>
      </c>
      <c r="AD164" s="391"/>
      <c r="AF164" s="392">
        <v>1E-3</v>
      </c>
      <c r="AG164" s="308" t="s">
        <v>934</v>
      </c>
      <c r="AH164" s="393" t="s">
        <v>1357</v>
      </c>
      <c r="AI164" s="308" t="s">
        <v>1357</v>
      </c>
      <c r="AJ164" s="392" t="s">
        <v>1357</v>
      </c>
      <c r="AK164" s="308" t="s">
        <v>1357</v>
      </c>
      <c r="AL164" s="393" t="s">
        <v>1357</v>
      </c>
      <c r="AM164" s="394" t="s">
        <v>1357</v>
      </c>
      <c r="AN164" s="263"/>
      <c r="AO164" s="263"/>
      <c r="AP164" s="263"/>
      <c r="AQ164" s="263"/>
      <c r="AR164" s="263"/>
      <c r="AS164" s="263"/>
      <c r="AT164" s="263"/>
      <c r="AU164" s="263"/>
      <c r="AV164" s="263"/>
      <c r="AW164" s="263"/>
      <c r="AX164" s="263"/>
      <c r="AY164" s="263"/>
      <c r="AZ164" s="263"/>
      <c r="BA164" s="263"/>
      <c r="BB164" s="263"/>
      <c r="BC164" s="263"/>
      <c r="BD164" s="263"/>
      <c r="BE164" s="263"/>
      <c r="BF164" s="263"/>
      <c r="BG164" s="263"/>
      <c r="BH164" s="263"/>
      <c r="BI164" s="263"/>
      <c r="BJ164" s="263"/>
      <c r="BK164" s="263"/>
      <c r="BL164" s="263"/>
      <c r="BM164" s="263"/>
      <c r="BN164" s="263"/>
      <c r="BO164" s="263"/>
      <c r="BP164" s="263"/>
      <c r="BQ164" s="263"/>
      <c r="BR164" s="263"/>
      <c r="BS164" s="263"/>
      <c r="BT164" s="263"/>
      <c r="BU164" s="263"/>
      <c r="BV164" s="263"/>
      <c r="BW164" s="263"/>
      <c r="BX164" s="263"/>
      <c r="BY164" s="263"/>
      <c r="BZ164" s="263"/>
      <c r="CA164" s="263"/>
      <c r="CB164" s="263"/>
      <c r="CC164" s="263"/>
      <c r="CD164" s="263"/>
      <c r="CE164" s="263"/>
      <c r="CF164" s="263"/>
      <c r="CG164" s="263"/>
      <c r="CH164" s="263"/>
      <c r="CI164" s="263"/>
      <c r="CJ164" s="263"/>
      <c r="CK164" s="263"/>
      <c r="CL164" s="263"/>
      <c r="CM164" s="263"/>
      <c r="CN164" s="263"/>
      <c r="CO164" s="263"/>
      <c r="CP164" s="263"/>
      <c r="CQ164" s="263"/>
      <c r="CR164" s="263"/>
      <c r="CS164" s="263"/>
      <c r="CT164" s="263"/>
      <c r="CU164" s="263"/>
      <c r="CV164" s="263"/>
      <c r="CW164" s="263"/>
      <c r="CX164" s="263"/>
      <c r="CY164" s="263"/>
      <c r="CZ164" s="263"/>
      <c r="DA164" s="263"/>
      <c r="DB164" s="263"/>
      <c r="DC164" s="263"/>
      <c r="DD164" s="263"/>
      <c r="DE164" s="263"/>
      <c r="DF164" s="263"/>
      <c r="DG164" s="263"/>
      <c r="DH164" s="263"/>
      <c r="DI164" s="263"/>
      <c r="DJ164" s="263"/>
      <c r="DK164" s="263"/>
      <c r="DL164" s="263"/>
      <c r="DM164" s="263"/>
      <c r="DN164" s="263"/>
      <c r="DO164" s="263"/>
      <c r="DP164" s="263"/>
      <c r="DQ164" s="263"/>
      <c r="DR164" s="263"/>
      <c r="DS164" s="263"/>
      <c r="DT164" s="263"/>
      <c r="DU164" s="263"/>
      <c r="DV164" s="263"/>
      <c r="DW164" s="263"/>
      <c r="DX164" s="263"/>
      <c r="DY164" s="263"/>
      <c r="DZ164" s="263"/>
      <c r="EA164" s="263"/>
      <c r="EB164" s="263"/>
      <c r="EC164" s="263"/>
      <c r="ED164" s="263"/>
      <c r="EE164" s="263"/>
      <c r="EF164" s="263"/>
      <c r="EG164" s="263"/>
      <c r="EH164" s="263"/>
      <c r="EI164" s="263"/>
      <c r="EJ164" s="263"/>
      <c r="EK164" s="263"/>
      <c r="EL164" s="263"/>
      <c r="EM164" s="263"/>
      <c r="EN164" s="263"/>
      <c r="EO164" s="263"/>
      <c r="EP164" s="263"/>
      <c r="EQ164" s="263"/>
      <c r="ER164" s="263"/>
      <c r="ES164" s="263"/>
      <c r="ET164" s="263"/>
      <c r="EU164" s="263"/>
      <c r="EV164" s="263"/>
      <c r="EW164" s="263"/>
      <c r="EX164" s="263"/>
      <c r="EY164" s="263"/>
      <c r="EZ164" s="263"/>
      <c r="FA164" s="263"/>
      <c r="FB164" s="263"/>
      <c r="FC164" s="263"/>
      <c r="FD164" s="263"/>
      <c r="FE164" s="263"/>
      <c r="FF164" s="263"/>
      <c r="FG164" s="263"/>
      <c r="FH164" s="263"/>
      <c r="FI164" s="263"/>
      <c r="FJ164" s="263"/>
      <c r="FK164" s="263"/>
      <c r="FL164" s="263"/>
      <c r="FM164" s="263"/>
      <c r="FN164" s="263"/>
      <c r="FO164" s="263"/>
      <c r="FP164" s="263"/>
      <c r="FQ164" s="263"/>
      <c r="FR164" s="263"/>
      <c r="FS164" s="263"/>
      <c r="FT164" s="263"/>
      <c r="FU164" s="263"/>
      <c r="FV164" s="263"/>
      <c r="FW164" s="263"/>
      <c r="FX164" s="263"/>
      <c r="FY164" s="263"/>
      <c r="FZ164" s="263"/>
      <c r="GA164" s="263"/>
      <c r="GB164" s="263"/>
      <c r="GC164" s="263"/>
      <c r="GD164" s="263"/>
      <c r="GE164" s="263"/>
      <c r="GF164" s="263"/>
      <c r="GG164" s="263"/>
      <c r="GH164" s="263"/>
      <c r="GI164" s="263"/>
      <c r="GJ164" s="263"/>
      <c r="GK164" s="263"/>
      <c r="GL164" s="263"/>
      <c r="GM164" s="263"/>
    </row>
    <row r="165" spans="1:195" ht="32.25" x14ac:dyDescent="0.2">
      <c r="B165" s="287" t="s">
        <v>1261</v>
      </c>
      <c r="C165" s="532"/>
      <c r="D165" s="81"/>
      <c r="E165" s="91" t="s">
        <v>578</v>
      </c>
      <c r="F165" s="412">
        <v>0.05</v>
      </c>
      <c r="G165" s="308" t="s">
        <v>367</v>
      </c>
      <c r="H165" s="412">
        <v>1</v>
      </c>
      <c r="I165" s="413" t="s">
        <v>918</v>
      </c>
      <c r="J165" s="414">
        <v>0.9</v>
      </c>
      <c r="K165" s="394" t="s">
        <v>918</v>
      </c>
      <c r="L165" s="324"/>
      <c r="S165" s="412" t="s">
        <v>921</v>
      </c>
      <c r="Y165" s="388"/>
      <c r="Z165" s="405" t="s">
        <v>1357</v>
      </c>
      <c r="AA165" s="406" t="s">
        <v>1357</v>
      </c>
      <c r="AB165" s="389">
        <v>0.15</v>
      </c>
      <c r="AC165" s="390" t="s">
        <v>935</v>
      </c>
      <c r="AD165" s="391" t="s">
        <v>1357</v>
      </c>
      <c r="AE165" s="326" t="s">
        <v>1357</v>
      </c>
      <c r="AF165" s="392">
        <v>0.15</v>
      </c>
      <c r="AG165" s="308" t="s">
        <v>936</v>
      </c>
      <c r="AH165" s="393" t="s">
        <v>1357</v>
      </c>
      <c r="AI165" s="308" t="s">
        <v>1357</v>
      </c>
      <c r="AJ165" s="392" t="s">
        <v>1357</v>
      </c>
      <c r="AK165" s="308" t="s">
        <v>390</v>
      </c>
      <c r="AL165" s="393" t="s">
        <v>1357</v>
      </c>
      <c r="AM165" s="394" t="s">
        <v>390</v>
      </c>
      <c r="AN165" s="263"/>
      <c r="AO165" s="263"/>
      <c r="AP165" s="263"/>
      <c r="AQ165" s="263"/>
      <c r="AR165" s="263"/>
      <c r="AS165" s="263"/>
      <c r="AT165" s="263"/>
      <c r="AU165" s="263"/>
      <c r="AV165" s="263"/>
      <c r="AW165" s="263"/>
      <c r="AX165" s="263"/>
      <c r="AY165" s="263"/>
      <c r="AZ165" s="263"/>
      <c r="BA165" s="263"/>
      <c r="BB165" s="263"/>
      <c r="BC165" s="263"/>
      <c r="BD165" s="263"/>
      <c r="BE165" s="263"/>
      <c r="BF165" s="263"/>
      <c r="BG165" s="263"/>
      <c r="BH165" s="263"/>
      <c r="BI165" s="263"/>
      <c r="BJ165" s="263"/>
      <c r="BK165" s="263"/>
      <c r="BL165" s="263"/>
      <c r="BM165" s="263"/>
      <c r="BN165" s="263"/>
      <c r="BO165" s="263"/>
      <c r="BP165" s="263"/>
      <c r="BQ165" s="263"/>
      <c r="BR165" s="263"/>
      <c r="BS165" s="263"/>
      <c r="BT165" s="263"/>
      <c r="BU165" s="263"/>
      <c r="BV165" s="263"/>
      <c r="BW165" s="263"/>
      <c r="BX165" s="263"/>
      <c r="BY165" s="263"/>
      <c r="BZ165" s="263"/>
      <c r="CA165" s="263"/>
      <c r="CB165" s="263"/>
      <c r="CC165" s="263"/>
      <c r="CD165" s="263"/>
      <c r="CE165" s="263"/>
      <c r="CF165" s="263"/>
      <c r="CG165" s="263"/>
      <c r="CH165" s="263"/>
      <c r="CI165" s="263"/>
      <c r="CJ165" s="263"/>
      <c r="CK165" s="263"/>
      <c r="CL165" s="263"/>
      <c r="CM165" s="263"/>
      <c r="CN165" s="263"/>
      <c r="CO165" s="263"/>
      <c r="CP165" s="263"/>
      <c r="CQ165" s="263"/>
      <c r="CR165" s="263"/>
      <c r="CS165" s="263"/>
      <c r="CT165" s="263"/>
      <c r="CU165" s="263"/>
      <c r="CV165" s="263"/>
      <c r="CW165" s="263"/>
      <c r="CX165" s="263"/>
      <c r="CY165" s="263"/>
      <c r="CZ165" s="263"/>
      <c r="DA165" s="263"/>
      <c r="DB165" s="263"/>
      <c r="DC165" s="263"/>
      <c r="DD165" s="263"/>
      <c r="DE165" s="263"/>
      <c r="DF165" s="263"/>
      <c r="DG165" s="263"/>
      <c r="DH165" s="263"/>
      <c r="DI165" s="263"/>
      <c r="DJ165" s="263"/>
      <c r="DK165" s="263"/>
      <c r="DL165" s="263"/>
      <c r="DM165" s="263"/>
      <c r="DN165" s="263"/>
      <c r="DO165" s="263"/>
      <c r="DP165" s="263"/>
      <c r="DQ165" s="263"/>
      <c r="DR165" s="263"/>
      <c r="DS165" s="263"/>
      <c r="DT165" s="263"/>
      <c r="DU165" s="263"/>
      <c r="DV165" s="263"/>
      <c r="DW165" s="263"/>
      <c r="DX165" s="263"/>
      <c r="DY165" s="263"/>
      <c r="DZ165" s="263"/>
      <c r="EA165" s="263"/>
      <c r="EB165" s="263"/>
      <c r="EC165" s="263"/>
      <c r="ED165" s="263"/>
      <c r="EE165" s="263"/>
      <c r="EF165" s="263"/>
      <c r="EG165" s="263"/>
      <c r="EH165" s="263"/>
      <c r="EI165" s="263"/>
      <c r="EJ165" s="263"/>
      <c r="EK165" s="263"/>
      <c r="EL165" s="263"/>
      <c r="EM165" s="263"/>
      <c r="EN165" s="263"/>
      <c r="EO165" s="263"/>
      <c r="EP165" s="263"/>
      <c r="EQ165" s="263"/>
      <c r="ER165" s="263"/>
      <c r="ES165" s="263"/>
      <c r="ET165" s="263"/>
      <c r="EU165" s="263"/>
      <c r="EV165" s="263"/>
      <c r="EW165" s="263"/>
      <c r="EX165" s="263"/>
      <c r="EY165" s="263"/>
      <c r="EZ165" s="263"/>
      <c r="FA165" s="263"/>
      <c r="FB165" s="263"/>
      <c r="FC165" s="263"/>
      <c r="FD165" s="263"/>
      <c r="FE165" s="263"/>
      <c r="FF165" s="263"/>
      <c r="FG165" s="263"/>
      <c r="FH165" s="263"/>
      <c r="FI165" s="263"/>
      <c r="FJ165" s="263"/>
      <c r="FK165" s="263"/>
      <c r="FL165" s="263"/>
      <c r="FM165" s="263"/>
      <c r="FN165" s="263"/>
      <c r="FO165" s="263"/>
      <c r="FP165" s="263"/>
      <c r="FQ165" s="263"/>
      <c r="FR165" s="263"/>
      <c r="FS165" s="263"/>
      <c r="FT165" s="263"/>
      <c r="FU165" s="263"/>
      <c r="FV165" s="263"/>
      <c r="FW165" s="263"/>
      <c r="FX165" s="263"/>
      <c r="FY165" s="263"/>
      <c r="FZ165" s="263"/>
      <c r="GA165" s="263"/>
      <c r="GB165" s="263"/>
      <c r="GC165" s="263"/>
      <c r="GD165" s="263"/>
      <c r="GE165" s="263"/>
      <c r="GF165" s="263"/>
      <c r="GG165" s="263"/>
      <c r="GH165" s="263"/>
      <c r="GI165" s="263"/>
      <c r="GJ165" s="263"/>
      <c r="GK165" s="263"/>
      <c r="GL165" s="263"/>
      <c r="GM165" s="263"/>
    </row>
    <row r="166" spans="1:195" ht="21.75" x14ac:dyDescent="0.2">
      <c r="B166" s="287" t="s">
        <v>1262</v>
      </c>
      <c r="C166" s="532"/>
      <c r="D166" s="81"/>
      <c r="E166" s="138" t="s">
        <v>579</v>
      </c>
      <c r="F166" s="412">
        <v>0.05</v>
      </c>
      <c r="G166" s="308" t="s">
        <v>367</v>
      </c>
      <c r="H166" s="412">
        <v>1</v>
      </c>
      <c r="I166" s="413" t="s">
        <v>918</v>
      </c>
      <c r="J166" s="414">
        <v>0.9</v>
      </c>
      <c r="K166" s="394" t="s">
        <v>918</v>
      </c>
      <c r="L166" s="324"/>
      <c r="S166" s="412" t="s">
        <v>921</v>
      </c>
      <c r="Y166" s="388"/>
      <c r="Z166" s="405" t="s">
        <v>1357</v>
      </c>
      <c r="AA166" s="406" t="s">
        <v>1357</v>
      </c>
      <c r="AB166" s="389"/>
      <c r="AC166" s="390"/>
      <c r="AD166" s="391"/>
      <c r="AF166" s="392">
        <v>7.0000000000000007E-2</v>
      </c>
      <c r="AG166" s="308" t="s">
        <v>937</v>
      </c>
      <c r="AH166" s="393" t="s">
        <v>1357</v>
      </c>
      <c r="AI166" s="308" t="s">
        <v>1357</v>
      </c>
      <c r="AJ166" s="392" t="s">
        <v>1357</v>
      </c>
      <c r="AK166" s="308" t="s">
        <v>1357</v>
      </c>
      <c r="AL166" s="393" t="s">
        <v>1357</v>
      </c>
      <c r="AM166" s="394" t="s">
        <v>1357</v>
      </c>
      <c r="AN166" s="263"/>
      <c r="AO166" s="263"/>
      <c r="AP166" s="263"/>
      <c r="AQ166" s="263"/>
      <c r="AR166" s="263"/>
      <c r="AS166" s="263"/>
      <c r="AT166" s="263"/>
      <c r="AU166" s="263"/>
      <c r="AV166" s="263"/>
      <c r="AW166" s="263"/>
      <c r="AX166" s="263"/>
      <c r="AY166" s="263"/>
      <c r="AZ166" s="263"/>
      <c r="BA166" s="263"/>
      <c r="BB166" s="263"/>
      <c r="BC166" s="263"/>
      <c r="BD166" s="263"/>
      <c r="BE166" s="263"/>
      <c r="BF166" s="263"/>
      <c r="BG166" s="263"/>
      <c r="BH166" s="263"/>
      <c r="BI166" s="263"/>
      <c r="BJ166" s="263"/>
      <c r="BK166" s="263"/>
      <c r="BL166" s="263"/>
      <c r="BM166" s="263"/>
      <c r="BN166" s="263"/>
      <c r="BO166" s="263"/>
      <c r="BP166" s="263"/>
      <c r="BQ166" s="263"/>
      <c r="BR166" s="263"/>
      <c r="BS166" s="263"/>
      <c r="BT166" s="263"/>
      <c r="BU166" s="263"/>
      <c r="BV166" s="263"/>
      <c r="BW166" s="263"/>
      <c r="BX166" s="263"/>
      <c r="BY166" s="263"/>
      <c r="BZ166" s="263"/>
      <c r="CA166" s="263"/>
      <c r="CB166" s="263"/>
      <c r="CC166" s="263"/>
      <c r="CD166" s="263"/>
      <c r="CE166" s="263"/>
      <c r="CF166" s="263"/>
      <c r="CG166" s="263"/>
      <c r="CH166" s="263"/>
      <c r="CI166" s="263"/>
      <c r="CJ166" s="263"/>
      <c r="CK166" s="263"/>
      <c r="CL166" s="263"/>
      <c r="CM166" s="263"/>
      <c r="CN166" s="263"/>
      <c r="CO166" s="263"/>
      <c r="CP166" s="263"/>
      <c r="CQ166" s="263"/>
      <c r="CR166" s="263"/>
      <c r="CS166" s="263"/>
      <c r="CT166" s="263"/>
      <c r="CU166" s="263"/>
      <c r="CV166" s="263"/>
      <c r="CW166" s="263"/>
      <c r="CX166" s="263"/>
      <c r="CY166" s="263"/>
      <c r="CZ166" s="263"/>
      <c r="DA166" s="263"/>
      <c r="DB166" s="263"/>
      <c r="DC166" s="263"/>
      <c r="DD166" s="263"/>
      <c r="DE166" s="263"/>
      <c r="DF166" s="263"/>
      <c r="DG166" s="263"/>
      <c r="DH166" s="263"/>
      <c r="DI166" s="263"/>
      <c r="DJ166" s="263"/>
      <c r="DK166" s="263"/>
      <c r="DL166" s="263"/>
      <c r="DM166" s="263"/>
      <c r="DN166" s="263"/>
      <c r="DO166" s="263"/>
      <c r="DP166" s="263"/>
      <c r="DQ166" s="263"/>
      <c r="DR166" s="263"/>
      <c r="DS166" s="263"/>
      <c r="DT166" s="263"/>
      <c r="DU166" s="263"/>
      <c r="DV166" s="263"/>
      <c r="DW166" s="263"/>
      <c r="DX166" s="263"/>
      <c r="DY166" s="263"/>
      <c r="DZ166" s="263"/>
      <c r="EA166" s="263"/>
      <c r="EB166" s="263"/>
      <c r="EC166" s="263"/>
      <c r="ED166" s="263"/>
      <c r="EE166" s="263"/>
      <c r="EF166" s="263"/>
      <c r="EG166" s="263"/>
      <c r="EH166" s="263"/>
      <c r="EI166" s="263"/>
      <c r="EJ166" s="263"/>
      <c r="EK166" s="263"/>
      <c r="EL166" s="263"/>
      <c r="EM166" s="263"/>
      <c r="EN166" s="263"/>
      <c r="EO166" s="263"/>
      <c r="EP166" s="263"/>
      <c r="EQ166" s="263"/>
      <c r="ER166" s="263"/>
      <c r="ES166" s="263"/>
      <c r="ET166" s="263"/>
      <c r="EU166" s="263"/>
      <c r="EV166" s="263"/>
      <c r="EW166" s="263"/>
      <c r="EX166" s="263"/>
      <c r="EY166" s="263"/>
      <c r="EZ166" s="263"/>
      <c r="FA166" s="263"/>
      <c r="FB166" s="263"/>
      <c r="FC166" s="263"/>
      <c r="FD166" s="263"/>
      <c r="FE166" s="263"/>
      <c r="FF166" s="263"/>
      <c r="FG166" s="263"/>
      <c r="FH166" s="263"/>
      <c r="FI166" s="263"/>
      <c r="FJ166" s="263"/>
      <c r="FK166" s="263"/>
      <c r="FL166" s="263"/>
      <c r="FM166" s="263"/>
      <c r="FN166" s="263"/>
      <c r="FO166" s="263"/>
      <c r="FP166" s="263"/>
      <c r="FQ166" s="263"/>
      <c r="FR166" s="263"/>
      <c r="FS166" s="263"/>
      <c r="FT166" s="263"/>
      <c r="FU166" s="263"/>
      <c r="FV166" s="263"/>
      <c r="FW166" s="263"/>
      <c r="FX166" s="263"/>
      <c r="FY166" s="263"/>
      <c r="FZ166" s="263"/>
      <c r="GA166" s="263"/>
      <c r="GB166" s="263"/>
      <c r="GC166" s="263"/>
      <c r="GD166" s="263"/>
      <c r="GE166" s="263"/>
      <c r="GF166" s="263"/>
      <c r="GG166" s="263"/>
      <c r="GH166" s="263"/>
      <c r="GI166" s="263"/>
      <c r="GJ166" s="263"/>
      <c r="GK166" s="263"/>
      <c r="GL166" s="263"/>
      <c r="GM166" s="263"/>
    </row>
    <row r="167" spans="1:195" s="103" customFormat="1" ht="32.25" x14ac:dyDescent="0.2">
      <c r="B167" s="287" t="s">
        <v>1263</v>
      </c>
      <c r="C167" s="90"/>
      <c r="D167" s="91"/>
      <c r="E167" s="91" t="s">
        <v>580</v>
      </c>
      <c r="F167" s="395">
        <v>0.25</v>
      </c>
      <c r="G167" s="316" t="s">
        <v>938</v>
      </c>
      <c r="H167" s="395">
        <v>1</v>
      </c>
      <c r="I167" s="396" t="s">
        <v>918</v>
      </c>
      <c r="J167" s="397">
        <v>0.9</v>
      </c>
      <c r="K167" s="398" t="s">
        <v>918</v>
      </c>
      <c r="L167" s="399"/>
      <c r="M167" s="400"/>
      <c r="N167" s="400"/>
      <c r="O167" s="400"/>
      <c r="P167" s="316"/>
      <c r="Q167" s="401"/>
      <c r="R167" s="316"/>
      <c r="S167" s="395" t="s">
        <v>921</v>
      </c>
      <c r="T167" s="402"/>
      <c r="U167" s="402"/>
      <c r="V167" s="402"/>
      <c r="W167" s="402"/>
      <c r="X167" s="403"/>
      <c r="Y167" s="404"/>
      <c r="Z167" s="405" t="s">
        <v>1357</v>
      </c>
      <c r="AA167" s="406" t="s">
        <v>1357</v>
      </c>
      <c r="AB167" s="407">
        <v>2.5000000000000001E-5</v>
      </c>
      <c r="AC167" s="444" t="s">
        <v>939</v>
      </c>
      <c r="AD167" s="409"/>
      <c r="AE167" s="406"/>
      <c r="AF167" s="410">
        <v>2.5000000000000001E-5</v>
      </c>
      <c r="AG167" s="316" t="s">
        <v>940</v>
      </c>
      <c r="AH167" s="411" t="s">
        <v>1357</v>
      </c>
      <c r="AI167" s="316" t="s">
        <v>1357</v>
      </c>
      <c r="AJ167" s="410" t="s">
        <v>1357</v>
      </c>
      <c r="AK167" s="316" t="s">
        <v>1357</v>
      </c>
      <c r="AL167" s="411" t="s">
        <v>1357</v>
      </c>
      <c r="AM167" s="398" t="s">
        <v>1357</v>
      </c>
      <c r="AN167" s="263"/>
      <c r="AO167" s="263"/>
      <c r="AP167" s="263"/>
      <c r="AQ167" s="263"/>
      <c r="AR167" s="263"/>
      <c r="AS167" s="263"/>
      <c r="AT167" s="263"/>
      <c r="AU167" s="263"/>
      <c r="AV167" s="263"/>
      <c r="AW167" s="263"/>
      <c r="AX167" s="263"/>
      <c r="AY167" s="263"/>
      <c r="AZ167" s="263"/>
      <c r="BA167" s="263"/>
      <c r="BB167" s="263"/>
      <c r="BC167" s="263"/>
      <c r="BD167" s="263"/>
      <c r="BE167" s="263"/>
      <c r="BF167" s="263"/>
      <c r="BG167" s="263"/>
      <c r="BH167" s="263"/>
      <c r="BI167" s="263"/>
      <c r="BJ167" s="263"/>
      <c r="BK167" s="263"/>
      <c r="BL167" s="263"/>
      <c r="BM167" s="263"/>
      <c r="BN167" s="263"/>
      <c r="BO167" s="263"/>
      <c r="BP167" s="263"/>
      <c r="BQ167" s="263"/>
      <c r="BR167" s="263"/>
      <c r="BS167" s="263"/>
      <c r="BT167" s="263"/>
      <c r="BU167" s="263"/>
      <c r="BV167" s="263"/>
      <c r="BW167" s="263"/>
      <c r="BX167" s="263"/>
      <c r="BY167" s="263"/>
      <c r="BZ167" s="263"/>
      <c r="CA167" s="263"/>
      <c r="CB167" s="263"/>
      <c r="CC167" s="263"/>
      <c r="CD167" s="263"/>
      <c r="CE167" s="263"/>
      <c r="CF167" s="263"/>
      <c r="CG167" s="263"/>
      <c r="CH167" s="263"/>
      <c r="CI167" s="263"/>
      <c r="CJ167" s="263"/>
      <c r="CK167" s="263"/>
      <c r="CL167" s="263"/>
      <c r="CM167" s="263"/>
      <c r="CN167" s="263"/>
      <c r="CO167" s="263"/>
      <c r="CP167" s="263"/>
      <c r="CQ167" s="263"/>
      <c r="CR167" s="263"/>
      <c r="CS167" s="263"/>
      <c r="CT167" s="263"/>
      <c r="CU167" s="263"/>
      <c r="CV167" s="263"/>
      <c r="CW167" s="263"/>
      <c r="CX167" s="263"/>
      <c r="CY167" s="263"/>
      <c r="CZ167" s="263"/>
      <c r="DA167" s="263"/>
      <c r="DB167" s="263"/>
      <c r="DC167" s="263"/>
      <c r="DD167" s="263"/>
      <c r="DE167" s="263"/>
      <c r="DF167" s="263"/>
      <c r="DG167" s="263"/>
      <c r="DH167" s="263"/>
      <c r="DI167" s="263"/>
      <c r="DJ167" s="263"/>
      <c r="DK167" s="263"/>
      <c r="DL167" s="263"/>
      <c r="DM167" s="263"/>
      <c r="DN167" s="263"/>
      <c r="DO167" s="263"/>
      <c r="DP167" s="263"/>
      <c r="DQ167" s="263"/>
      <c r="DR167" s="263"/>
      <c r="DS167" s="263"/>
      <c r="DT167" s="263"/>
      <c r="DU167" s="263"/>
      <c r="DV167" s="263"/>
      <c r="DW167" s="263"/>
      <c r="DX167" s="263"/>
      <c r="DY167" s="263"/>
      <c r="DZ167" s="263"/>
      <c r="EA167" s="263"/>
      <c r="EB167" s="263"/>
      <c r="EC167" s="263"/>
      <c r="ED167" s="263"/>
      <c r="EE167" s="263"/>
      <c r="EF167" s="263"/>
      <c r="EG167" s="263"/>
      <c r="EH167" s="263"/>
      <c r="EI167" s="263"/>
      <c r="EJ167" s="263"/>
      <c r="EK167" s="263"/>
      <c r="EL167" s="263"/>
      <c r="EM167" s="263"/>
      <c r="EN167" s="263"/>
      <c r="EO167" s="263"/>
      <c r="EP167" s="263"/>
      <c r="EQ167" s="263"/>
      <c r="ER167" s="263"/>
      <c r="ES167" s="263"/>
      <c r="ET167" s="263"/>
      <c r="EU167" s="263"/>
      <c r="EV167" s="263"/>
      <c r="EW167" s="263"/>
      <c r="EX167" s="263"/>
      <c r="EY167" s="263"/>
      <c r="EZ167" s="263"/>
      <c r="FA167" s="263"/>
      <c r="FB167" s="263"/>
      <c r="FC167" s="263"/>
      <c r="FD167" s="263"/>
      <c r="FE167" s="263"/>
      <c r="FF167" s="263"/>
      <c r="FG167" s="263"/>
      <c r="FH167" s="263"/>
      <c r="FI167" s="263"/>
      <c r="FJ167" s="263"/>
      <c r="FK167" s="263"/>
      <c r="FL167" s="263"/>
      <c r="FM167" s="263"/>
      <c r="FN167" s="263"/>
      <c r="FO167" s="263"/>
      <c r="FP167" s="263"/>
      <c r="FQ167" s="263"/>
      <c r="FR167" s="263"/>
      <c r="FS167" s="263"/>
      <c r="FT167" s="263"/>
      <c r="FU167" s="263"/>
      <c r="FV167" s="263"/>
      <c r="FW167" s="263"/>
      <c r="FX167" s="263"/>
      <c r="FY167" s="263"/>
      <c r="FZ167" s="263"/>
      <c r="GA167" s="263"/>
      <c r="GB167" s="263"/>
      <c r="GC167" s="263"/>
      <c r="GD167" s="263"/>
      <c r="GE167" s="263"/>
      <c r="GF167" s="263"/>
      <c r="GG167" s="263"/>
      <c r="GH167" s="263"/>
      <c r="GI167" s="263"/>
      <c r="GJ167" s="263"/>
      <c r="GK167" s="263"/>
      <c r="GL167" s="263"/>
      <c r="GM167" s="263"/>
    </row>
    <row r="168" spans="1:195" s="103" customFormat="1" ht="32.25" x14ac:dyDescent="0.2">
      <c r="B168" s="287" t="s">
        <v>1264</v>
      </c>
      <c r="C168" s="90"/>
      <c r="D168" s="91"/>
      <c r="E168" s="91" t="s">
        <v>581</v>
      </c>
      <c r="F168" s="395">
        <v>0.05</v>
      </c>
      <c r="G168" s="316" t="s">
        <v>367</v>
      </c>
      <c r="H168" s="395">
        <v>1</v>
      </c>
      <c r="I168" s="396" t="s">
        <v>918</v>
      </c>
      <c r="J168" s="397">
        <v>0.9</v>
      </c>
      <c r="K168" s="398" t="s">
        <v>55</v>
      </c>
      <c r="L168" s="399">
        <v>1.4999999999999999E-2</v>
      </c>
      <c r="M168" s="400">
        <v>140</v>
      </c>
      <c r="N168" s="400">
        <v>29</v>
      </c>
      <c r="O168" s="400">
        <v>6.6</v>
      </c>
      <c r="P168" s="316" t="s">
        <v>28</v>
      </c>
      <c r="Q168" s="401"/>
      <c r="R168" s="316"/>
      <c r="S168" s="395" t="s">
        <v>921</v>
      </c>
      <c r="T168" s="402">
        <v>1.1599999999999999E-2</v>
      </c>
      <c r="U168" s="402">
        <v>4.34E-6</v>
      </c>
      <c r="V168" s="402">
        <v>95816</v>
      </c>
      <c r="W168" s="402">
        <v>6.0000000000000002E-6</v>
      </c>
      <c r="X168" s="403">
        <v>0.74</v>
      </c>
      <c r="Y168" s="404" t="s">
        <v>1330</v>
      </c>
      <c r="Z168" s="405" t="s">
        <v>1357</v>
      </c>
      <c r="AA168" s="406" t="s">
        <v>1357</v>
      </c>
      <c r="AB168" s="407">
        <v>1E-3</v>
      </c>
      <c r="AC168" s="444" t="s">
        <v>941</v>
      </c>
      <c r="AD168" s="409"/>
      <c r="AE168" s="406"/>
      <c r="AF168" s="410" t="s">
        <v>1357</v>
      </c>
      <c r="AG168" s="316" t="s">
        <v>1357</v>
      </c>
      <c r="AH168" s="411" t="s">
        <v>1357</v>
      </c>
      <c r="AI168" s="316" t="s">
        <v>1357</v>
      </c>
      <c r="AJ168" s="410">
        <v>1.1000000000000001</v>
      </c>
      <c r="AK168" s="316" t="s">
        <v>444</v>
      </c>
      <c r="AL168" s="411">
        <v>3.2000000000000003E-4</v>
      </c>
      <c r="AM168" s="398" t="s">
        <v>942</v>
      </c>
      <c r="AN168" s="263"/>
      <c r="AO168" s="263"/>
      <c r="AP168" s="263"/>
      <c r="AQ168" s="263"/>
      <c r="AR168" s="263"/>
      <c r="AS168" s="263"/>
      <c r="AT168" s="263"/>
      <c r="AU168" s="263"/>
      <c r="AV168" s="263"/>
      <c r="AW168" s="263"/>
      <c r="AX168" s="263"/>
      <c r="AY168" s="263"/>
      <c r="AZ168" s="263"/>
      <c r="BA168" s="263"/>
      <c r="BB168" s="263"/>
      <c r="BC168" s="263"/>
      <c r="BD168" s="263"/>
      <c r="BE168" s="263"/>
      <c r="BF168" s="263"/>
      <c r="BG168" s="263"/>
      <c r="BH168" s="263"/>
      <c r="BI168" s="263"/>
      <c r="BJ168" s="263"/>
      <c r="BK168" s="263"/>
      <c r="BL168" s="263"/>
      <c r="BM168" s="263"/>
      <c r="BN168" s="263"/>
      <c r="BO168" s="263"/>
      <c r="BP168" s="263"/>
      <c r="BQ168" s="263"/>
      <c r="BR168" s="263"/>
      <c r="BS168" s="263"/>
      <c r="BT168" s="263"/>
      <c r="BU168" s="263"/>
      <c r="BV168" s="263"/>
      <c r="BW168" s="263"/>
      <c r="BX168" s="263"/>
      <c r="BY168" s="263"/>
      <c r="BZ168" s="263"/>
      <c r="CA168" s="263"/>
      <c r="CB168" s="263"/>
      <c r="CC168" s="263"/>
      <c r="CD168" s="263"/>
      <c r="CE168" s="263"/>
      <c r="CF168" s="263"/>
      <c r="CG168" s="263"/>
      <c r="CH168" s="263"/>
      <c r="CI168" s="263"/>
      <c r="CJ168" s="263"/>
      <c r="CK168" s="263"/>
      <c r="CL168" s="263"/>
      <c r="CM168" s="263"/>
      <c r="CN168" s="263"/>
      <c r="CO168" s="263"/>
      <c r="CP168" s="263"/>
      <c r="CQ168" s="263"/>
      <c r="CR168" s="263"/>
      <c r="CS168" s="263"/>
      <c r="CT168" s="263"/>
      <c r="CU168" s="263"/>
      <c r="CV168" s="263"/>
      <c r="CW168" s="263"/>
      <c r="CX168" s="263"/>
      <c r="CY168" s="263"/>
      <c r="CZ168" s="263"/>
      <c r="DA168" s="263"/>
      <c r="DB168" s="263"/>
      <c r="DC168" s="263"/>
      <c r="DD168" s="263"/>
      <c r="DE168" s="263"/>
      <c r="DF168" s="263"/>
      <c r="DG168" s="263"/>
      <c r="DH168" s="263"/>
      <c r="DI168" s="263"/>
      <c r="DJ168" s="263"/>
      <c r="DK168" s="263"/>
      <c r="DL168" s="263"/>
      <c r="DM168" s="263"/>
      <c r="DN168" s="263"/>
      <c r="DO168" s="263"/>
      <c r="DP168" s="263"/>
      <c r="DQ168" s="263"/>
      <c r="DR168" s="263"/>
      <c r="DS168" s="263"/>
      <c r="DT168" s="263"/>
      <c r="DU168" s="263"/>
      <c r="DV168" s="263"/>
      <c r="DW168" s="263"/>
      <c r="DX168" s="263"/>
      <c r="DY168" s="263"/>
      <c r="DZ168" s="263"/>
      <c r="EA168" s="263"/>
      <c r="EB168" s="263"/>
      <c r="EC168" s="263"/>
      <c r="ED168" s="263"/>
      <c r="EE168" s="263"/>
      <c r="EF168" s="263"/>
      <c r="EG168" s="263"/>
      <c r="EH168" s="263"/>
      <c r="EI168" s="263"/>
      <c r="EJ168" s="263"/>
      <c r="EK168" s="263"/>
      <c r="EL168" s="263"/>
      <c r="EM168" s="263"/>
      <c r="EN168" s="263"/>
      <c r="EO168" s="263"/>
      <c r="EP168" s="263"/>
      <c r="EQ168" s="263"/>
      <c r="ER168" s="263"/>
      <c r="ES168" s="263"/>
      <c r="ET168" s="263"/>
      <c r="EU168" s="263"/>
      <c r="EV168" s="263"/>
      <c r="EW168" s="263"/>
      <c r="EX168" s="263"/>
      <c r="EY168" s="263"/>
      <c r="EZ168" s="263"/>
      <c r="FA168" s="263"/>
      <c r="FB168" s="263"/>
      <c r="FC168" s="263"/>
      <c r="FD168" s="263"/>
      <c r="FE168" s="263"/>
      <c r="FF168" s="263"/>
      <c r="FG168" s="263"/>
      <c r="FH168" s="263"/>
      <c r="FI168" s="263"/>
      <c r="FJ168" s="263"/>
      <c r="FK168" s="263"/>
      <c r="FL168" s="263"/>
      <c r="FM168" s="263"/>
      <c r="FN168" s="263"/>
      <c r="FO168" s="263"/>
      <c r="FP168" s="263"/>
      <c r="FQ168" s="263"/>
      <c r="FR168" s="263"/>
      <c r="FS168" s="263"/>
      <c r="FT168" s="263"/>
      <c r="FU168" s="263"/>
      <c r="FV168" s="263"/>
      <c r="FW168" s="263"/>
      <c r="FX168" s="263"/>
      <c r="FY168" s="263"/>
      <c r="FZ168" s="263"/>
      <c r="GA168" s="263"/>
      <c r="GB168" s="263"/>
      <c r="GC168" s="263"/>
      <c r="GD168" s="263"/>
      <c r="GE168" s="263"/>
      <c r="GF168" s="263"/>
      <c r="GG168" s="263"/>
      <c r="GH168" s="263"/>
      <c r="GI168" s="263"/>
      <c r="GJ168" s="263"/>
      <c r="GK168" s="263"/>
      <c r="GL168" s="263"/>
      <c r="GM168" s="263"/>
    </row>
    <row r="169" spans="1:195" s="103" customFormat="1" ht="32.25" x14ac:dyDescent="0.2">
      <c r="B169" s="287" t="s">
        <v>1265</v>
      </c>
      <c r="C169" s="90"/>
      <c r="D169" s="91"/>
      <c r="E169" s="91" t="s">
        <v>582</v>
      </c>
      <c r="F169" s="395">
        <v>0.05</v>
      </c>
      <c r="G169" s="316" t="s">
        <v>367</v>
      </c>
      <c r="H169" s="395">
        <v>1</v>
      </c>
      <c r="I169" s="396" t="s">
        <v>918</v>
      </c>
      <c r="J169" s="397">
        <v>0.9</v>
      </c>
      <c r="K169" s="398" t="s">
        <v>918</v>
      </c>
      <c r="L169" s="399"/>
      <c r="M169" s="400"/>
      <c r="N169" s="400"/>
      <c r="O169" s="400"/>
      <c r="P169" s="316"/>
      <c r="Q169" s="401"/>
      <c r="R169" s="316"/>
      <c r="S169" s="395" t="s">
        <v>921</v>
      </c>
      <c r="T169" s="402"/>
      <c r="U169" s="402"/>
      <c r="V169" s="402"/>
      <c r="W169" s="402"/>
      <c r="X169" s="403"/>
      <c r="Y169" s="404"/>
      <c r="Z169" s="405" t="s">
        <v>1357</v>
      </c>
      <c r="AA169" s="406" t="s">
        <v>1357</v>
      </c>
      <c r="AB169" s="407">
        <v>0.1</v>
      </c>
      <c r="AC169" s="444" t="s">
        <v>943</v>
      </c>
      <c r="AD169" s="409"/>
      <c r="AE169" s="406"/>
      <c r="AF169" s="410">
        <v>0.01</v>
      </c>
      <c r="AG169" s="316" t="s">
        <v>944</v>
      </c>
      <c r="AH169" s="411" t="s">
        <v>1357</v>
      </c>
      <c r="AI169" s="316" t="s">
        <v>1357</v>
      </c>
      <c r="AJ169" s="410" t="s">
        <v>1357</v>
      </c>
      <c r="AK169" s="316" t="s">
        <v>1357</v>
      </c>
      <c r="AL169" s="411" t="s">
        <v>1357</v>
      </c>
      <c r="AM169" s="398" t="s">
        <v>1357</v>
      </c>
      <c r="AN169" s="263"/>
      <c r="AO169" s="263"/>
      <c r="AP169" s="263"/>
      <c r="AQ169" s="263"/>
      <c r="AR169" s="263"/>
      <c r="AS169" s="263"/>
      <c r="AT169" s="263"/>
      <c r="AU169" s="263"/>
      <c r="AV169" s="263"/>
      <c r="AW169" s="263"/>
      <c r="AX169" s="263"/>
      <c r="AY169" s="263"/>
      <c r="AZ169" s="263"/>
      <c r="BA169" s="263"/>
      <c r="BB169" s="263"/>
      <c r="BC169" s="263"/>
      <c r="BD169" s="263"/>
      <c r="BE169" s="263"/>
      <c r="BF169" s="263"/>
      <c r="BG169" s="263"/>
      <c r="BH169" s="263"/>
      <c r="BI169" s="263"/>
      <c r="BJ169" s="263"/>
      <c r="BK169" s="263"/>
      <c r="BL169" s="263"/>
      <c r="BM169" s="263"/>
      <c r="BN169" s="263"/>
      <c r="BO169" s="263"/>
      <c r="BP169" s="263"/>
      <c r="BQ169" s="263"/>
      <c r="BR169" s="263"/>
      <c r="BS169" s="263"/>
      <c r="BT169" s="263"/>
      <c r="BU169" s="263"/>
      <c r="BV169" s="263"/>
      <c r="BW169" s="263"/>
      <c r="BX169" s="263"/>
      <c r="BY169" s="263"/>
      <c r="BZ169" s="263"/>
      <c r="CA169" s="263"/>
      <c r="CB169" s="263"/>
      <c r="CC169" s="263"/>
      <c r="CD169" s="263"/>
      <c r="CE169" s="263"/>
      <c r="CF169" s="263"/>
      <c r="CG169" s="263"/>
      <c r="CH169" s="263"/>
      <c r="CI169" s="263"/>
      <c r="CJ169" s="263"/>
      <c r="CK169" s="263"/>
      <c r="CL169" s="263"/>
      <c r="CM169" s="263"/>
      <c r="CN169" s="263"/>
      <c r="CO169" s="263"/>
      <c r="CP169" s="263"/>
      <c r="CQ169" s="263"/>
      <c r="CR169" s="263"/>
      <c r="CS169" s="263"/>
      <c r="CT169" s="263"/>
      <c r="CU169" s="263"/>
      <c r="CV169" s="263"/>
      <c r="CW169" s="263"/>
      <c r="CX169" s="263"/>
      <c r="CY169" s="263"/>
      <c r="CZ169" s="263"/>
      <c r="DA169" s="263"/>
      <c r="DB169" s="263"/>
      <c r="DC169" s="263"/>
      <c r="DD169" s="263"/>
      <c r="DE169" s="263"/>
      <c r="DF169" s="263"/>
      <c r="DG169" s="263"/>
      <c r="DH169" s="263"/>
      <c r="DI169" s="263"/>
      <c r="DJ169" s="263"/>
      <c r="DK169" s="263"/>
      <c r="DL169" s="263"/>
      <c r="DM169" s="263"/>
      <c r="DN169" s="263"/>
      <c r="DO169" s="263"/>
      <c r="DP169" s="263"/>
      <c r="DQ169" s="263"/>
      <c r="DR169" s="263"/>
      <c r="DS169" s="263"/>
      <c r="DT169" s="263"/>
      <c r="DU169" s="263"/>
      <c r="DV169" s="263"/>
      <c r="DW169" s="263"/>
      <c r="DX169" s="263"/>
      <c r="DY169" s="263"/>
      <c r="DZ169" s="263"/>
      <c r="EA169" s="263"/>
      <c r="EB169" s="263"/>
      <c r="EC169" s="263"/>
      <c r="ED169" s="263"/>
      <c r="EE169" s="263"/>
      <c r="EF169" s="263"/>
      <c r="EG169" s="263"/>
      <c r="EH169" s="263"/>
      <c r="EI169" s="263"/>
      <c r="EJ169" s="263"/>
      <c r="EK169" s="263"/>
      <c r="EL169" s="263"/>
      <c r="EM169" s="263"/>
      <c r="EN169" s="263"/>
      <c r="EO169" s="263"/>
      <c r="EP169" s="263"/>
      <c r="EQ169" s="263"/>
      <c r="ER169" s="263"/>
      <c r="ES169" s="263"/>
      <c r="ET169" s="263"/>
      <c r="EU169" s="263"/>
      <c r="EV169" s="263"/>
      <c r="EW169" s="263"/>
      <c r="EX169" s="263"/>
      <c r="EY169" s="263"/>
      <c r="EZ169" s="263"/>
      <c r="FA169" s="263"/>
      <c r="FB169" s="263"/>
      <c r="FC169" s="263"/>
      <c r="FD169" s="263"/>
      <c r="FE169" s="263"/>
      <c r="FF169" s="263"/>
      <c r="FG169" s="263"/>
      <c r="FH169" s="263"/>
      <c r="FI169" s="263"/>
      <c r="FJ169" s="263"/>
      <c r="FK169" s="263"/>
      <c r="FL169" s="263"/>
      <c r="FM169" s="263"/>
      <c r="FN169" s="263"/>
      <c r="FO169" s="263"/>
      <c r="FP169" s="263"/>
      <c r="FQ169" s="263"/>
      <c r="FR169" s="263"/>
      <c r="FS169" s="263"/>
      <c r="FT169" s="263"/>
      <c r="FU169" s="263"/>
      <c r="FV169" s="263"/>
      <c r="FW169" s="263"/>
      <c r="FX169" s="263"/>
      <c r="FY169" s="263"/>
      <c r="FZ169" s="263"/>
      <c r="GA169" s="263"/>
      <c r="GB169" s="263"/>
      <c r="GC169" s="263"/>
      <c r="GD169" s="263"/>
      <c r="GE169" s="263"/>
      <c r="GF169" s="263"/>
      <c r="GG169" s="263"/>
      <c r="GH169" s="263"/>
      <c r="GI169" s="263"/>
      <c r="GJ169" s="263"/>
      <c r="GK169" s="263"/>
      <c r="GL169" s="263"/>
      <c r="GM169" s="263"/>
    </row>
    <row r="170" spans="1:195" ht="12.75" x14ac:dyDescent="0.2">
      <c r="B170" s="287"/>
      <c r="C170" s="532"/>
      <c r="D170" s="81"/>
      <c r="E170" s="138"/>
      <c r="F170" s="412"/>
      <c r="J170" s="414"/>
      <c r="K170" s="394"/>
      <c r="L170" s="324"/>
      <c r="S170" s="412"/>
      <c r="Y170" s="388"/>
      <c r="AB170" s="389"/>
      <c r="AC170" s="390"/>
      <c r="AD170" s="391"/>
      <c r="AJ170" s="392"/>
      <c r="AM170" s="394"/>
      <c r="AN170" s="263"/>
      <c r="AO170" s="263"/>
      <c r="AP170" s="263"/>
      <c r="AQ170" s="263"/>
      <c r="AR170" s="263"/>
      <c r="AS170" s="263"/>
      <c r="AT170" s="263"/>
      <c r="AU170" s="263"/>
      <c r="AV170" s="263"/>
      <c r="AW170" s="263"/>
      <c r="AX170" s="263"/>
      <c r="AY170" s="263"/>
      <c r="AZ170" s="263"/>
      <c r="BA170" s="263"/>
      <c r="BB170" s="263"/>
      <c r="BC170" s="263"/>
      <c r="BD170" s="263"/>
      <c r="BE170" s="263"/>
      <c r="BF170" s="263"/>
      <c r="BG170" s="263"/>
      <c r="BH170" s="263"/>
      <c r="BI170" s="263"/>
      <c r="BJ170" s="263"/>
      <c r="BK170" s="263"/>
      <c r="BL170" s="263"/>
      <c r="BM170" s="263"/>
      <c r="BN170" s="263"/>
      <c r="BO170" s="263"/>
      <c r="BP170" s="263"/>
      <c r="BQ170" s="263"/>
      <c r="BR170" s="263"/>
      <c r="BS170" s="263"/>
      <c r="BT170" s="263"/>
      <c r="BU170" s="263"/>
      <c r="BV170" s="263"/>
      <c r="BW170" s="263"/>
      <c r="BX170" s="263"/>
      <c r="BY170" s="263"/>
      <c r="BZ170" s="263"/>
      <c r="CA170" s="263"/>
      <c r="CB170" s="263"/>
      <c r="CC170" s="263"/>
      <c r="CD170" s="263"/>
      <c r="CE170" s="263"/>
      <c r="CF170" s="263"/>
      <c r="CG170" s="263"/>
      <c r="CH170" s="263"/>
      <c r="CI170" s="263"/>
      <c r="CJ170" s="263"/>
      <c r="CK170" s="263"/>
      <c r="CL170" s="263"/>
      <c r="CM170" s="263"/>
      <c r="CN170" s="263"/>
      <c r="CO170" s="263"/>
      <c r="CP170" s="263"/>
      <c r="CQ170" s="263"/>
      <c r="CR170" s="263"/>
      <c r="CS170" s="263"/>
      <c r="CT170" s="263"/>
      <c r="CU170" s="263"/>
      <c r="CV170" s="263"/>
      <c r="CW170" s="263"/>
      <c r="CX170" s="263"/>
      <c r="CY170" s="263"/>
      <c r="CZ170" s="263"/>
      <c r="DA170" s="263"/>
      <c r="DB170" s="263"/>
      <c r="DC170" s="263"/>
      <c r="DD170" s="263"/>
      <c r="DE170" s="263"/>
      <c r="DF170" s="263"/>
      <c r="DG170" s="263"/>
      <c r="DH170" s="263"/>
      <c r="DI170" s="263"/>
      <c r="DJ170" s="263"/>
      <c r="DK170" s="263"/>
      <c r="DL170" s="263"/>
      <c r="DM170" s="263"/>
      <c r="DN170" s="263"/>
      <c r="DO170" s="263"/>
      <c r="DP170" s="263"/>
      <c r="DQ170" s="263"/>
      <c r="DR170" s="263"/>
      <c r="DS170" s="263"/>
      <c r="DT170" s="263"/>
      <c r="DU170" s="263"/>
      <c r="DV170" s="263"/>
      <c r="DW170" s="263"/>
      <c r="DX170" s="263"/>
      <c r="DY170" s="263"/>
      <c r="DZ170" s="263"/>
      <c r="EA170" s="263"/>
      <c r="EB170" s="263"/>
      <c r="EC170" s="263"/>
      <c r="ED170" s="263"/>
      <c r="EE170" s="263"/>
      <c r="EF170" s="263"/>
      <c r="EG170" s="263"/>
      <c r="EH170" s="263"/>
      <c r="EI170" s="263"/>
      <c r="EJ170" s="263"/>
      <c r="EK170" s="263"/>
      <c r="EL170" s="263"/>
      <c r="EM170" s="263"/>
      <c r="EN170" s="263"/>
      <c r="EO170" s="263"/>
      <c r="EP170" s="263"/>
      <c r="EQ170" s="263"/>
      <c r="ER170" s="263"/>
      <c r="ES170" s="263"/>
      <c r="ET170" s="263"/>
      <c r="EU170" s="263"/>
      <c r="EV170" s="263"/>
      <c r="EW170" s="263"/>
      <c r="EX170" s="263"/>
      <c r="EY170" s="263"/>
      <c r="EZ170" s="263"/>
      <c r="FA170" s="263"/>
      <c r="FB170" s="263"/>
      <c r="FC170" s="263"/>
      <c r="FD170" s="263"/>
      <c r="FE170" s="263"/>
      <c r="FF170" s="263"/>
      <c r="FG170" s="263"/>
      <c r="FH170" s="263"/>
      <c r="FI170" s="263"/>
      <c r="FJ170" s="263"/>
      <c r="FK170" s="263"/>
      <c r="FL170" s="263"/>
      <c r="FM170" s="263"/>
      <c r="FN170" s="263"/>
      <c r="FO170" s="263"/>
      <c r="FP170" s="263"/>
      <c r="FQ170" s="263"/>
      <c r="FR170" s="263"/>
      <c r="FS170" s="263"/>
      <c r="FT170" s="263"/>
      <c r="FU170" s="263"/>
      <c r="FV170" s="263"/>
      <c r="FW170" s="263"/>
      <c r="FX170" s="263"/>
      <c r="FY170" s="263"/>
      <c r="FZ170" s="263"/>
      <c r="GA170" s="263"/>
      <c r="GB170" s="263"/>
      <c r="GC170" s="263"/>
      <c r="GD170" s="263"/>
      <c r="GE170" s="263"/>
      <c r="GF170" s="263"/>
      <c r="GG170" s="263"/>
      <c r="GH170" s="263"/>
      <c r="GI170" s="263"/>
      <c r="GJ170" s="263"/>
      <c r="GK170" s="263"/>
      <c r="GL170" s="263"/>
      <c r="GM170" s="263"/>
    </row>
    <row r="171" spans="1:195" ht="12.75" x14ac:dyDescent="0.2">
      <c r="A171" s="536" t="s">
        <v>945</v>
      </c>
      <c r="B171" s="537"/>
      <c r="C171" s="532"/>
      <c r="D171" s="81"/>
      <c r="E171" s="91"/>
      <c r="F171" s="548"/>
      <c r="G171" s="263"/>
      <c r="J171" s="414"/>
      <c r="K171" s="394"/>
      <c r="L171" s="324"/>
      <c r="S171" s="412"/>
      <c r="Y171" s="388"/>
      <c r="AB171" s="389"/>
      <c r="AC171" s="390"/>
      <c r="AD171" s="391"/>
      <c r="AJ171" s="392"/>
      <c r="AM171" s="394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3"/>
      <c r="BB171" s="263"/>
      <c r="BC171" s="263"/>
      <c r="BD171" s="263"/>
      <c r="BE171" s="263"/>
      <c r="BF171" s="263"/>
      <c r="BG171" s="263"/>
      <c r="BH171" s="263"/>
      <c r="BI171" s="263"/>
      <c r="BJ171" s="263"/>
      <c r="BK171" s="263"/>
      <c r="BL171" s="263"/>
      <c r="BM171" s="263"/>
      <c r="BN171" s="263"/>
      <c r="BO171" s="263"/>
      <c r="BP171" s="263"/>
      <c r="BQ171" s="263"/>
      <c r="BR171" s="263"/>
      <c r="BS171" s="263"/>
      <c r="BT171" s="263"/>
      <c r="BU171" s="263"/>
      <c r="BV171" s="263"/>
      <c r="BW171" s="263"/>
      <c r="BX171" s="263"/>
      <c r="BY171" s="263"/>
      <c r="BZ171" s="263"/>
      <c r="CA171" s="263"/>
      <c r="CB171" s="263"/>
      <c r="CC171" s="263"/>
      <c r="CD171" s="263"/>
      <c r="CE171" s="263"/>
      <c r="CF171" s="263"/>
      <c r="CG171" s="263"/>
      <c r="CH171" s="263"/>
      <c r="CI171" s="263"/>
      <c r="CJ171" s="263"/>
      <c r="CK171" s="263"/>
      <c r="CL171" s="263"/>
      <c r="CM171" s="263"/>
      <c r="CN171" s="263"/>
      <c r="CO171" s="263"/>
      <c r="CP171" s="263"/>
      <c r="CQ171" s="263"/>
      <c r="CR171" s="263"/>
      <c r="CS171" s="263"/>
      <c r="CT171" s="263"/>
      <c r="CU171" s="263"/>
      <c r="CV171" s="263"/>
      <c r="CW171" s="263"/>
      <c r="CX171" s="263"/>
      <c r="CY171" s="263"/>
      <c r="CZ171" s="263"/>
      <c r="DA171" s="263"/>
      <c r="DB171" s="263"/>
      <c r="DC171" s="263"/>
      <c r="DD171" s="263"/>
      <c r="DE171" s="263"/>
      <c r="DF171" s="263"/>
      <c r="DG171" s="263"/>
      <c r="DH171" s="263"/>
      <c r="DI171" s="263"/>
      <c r="DJ171" s="263"/>
      <c r="DK171" s="263"/>
      <c r="DL171" s="263"/>
      <c r="DM171" s="263"/>
      <c r="DN171" s="263"/>
      <c r="DO171" s="263"/>
      <c r="DP171" s="263"/>
      <c r="DQ171" s="263"/>
      <c r="DR171" s="263"/>
      <c r="DS171" s="263"/>
      <c r="DT171" s="263"/>
      <c r="DU171" s="263"/>
      <c r="DV171" s="263"/>
      <c r="DW171" s="263"/>
      <c r="DX171" s="263"/>
      <c r="DY171" s="263"/>
      <c r="DZ171" s="263"/>
      <c r="EA171" s="263"/>
      <c r="EB171" s="263"/>
      <c r="EC171" s="263"/>
      <c r="ED171" s="263"/>
      <c r="EE171" s="263"/>
      <c r="EF171" s="263"/>
      <c r="EG171" s="263"/>
      <c r="EH171" s="263"/>
      <c r="EI171" s="263"/>
      <c r="EJ171" s="263"/>
      <c r="EK171" s="263"/>
      <c r="EL171" s="263"/>
      <c r="EM171" s="263"/>
      <c r="EN171" s="263"/>
      <c r="EO171" s="263"/>
      <c r="EP171" s="263"/>
      <c r="EQ171" s="263"/>
      <c r="ER171" s="263"/>
      <c r="ES171" s="263"/>
      <c r="ET171" s="263"/>
      <c r="EU171" s="263"/>
      <c r="EV171" s="263"/>
      <c r="EW171" s="263"/>
      <c r="EX171" s="263"/>
      <c r="EY171" s="263"/>
      <c r="EZ171" s="263"/>
      <c r="FA171" s="263"/>
      <c r="FB171" s="263"/>
      <c r="FC171" s="263"/>
      <c r="FD171" s="263"/>
      <c r="FE171" s="263"/>
      <c r="FF171" s="263"/>
      <c r="FG171" s="263"/>
      <c r="FH171" s="263"/>
      <c r="FI171" s="263"/>
      <c r="FJ171" s="263"/>
      <c r="FK171" s="263"/>
      <c r="FL171" s="263"/>
      <c r="FM171" s="263"/>
      <c r="FN171" s="263"/>
      <c r="FO171" s="263"/>
      <c r="FP171" s="263"/>
      <c r="FQ171" s="263"/>
      <c r="FR171" s="263"/>
      <c r="FS171" s="263"/>
      <c r="FT171" s="263"/>
      <c r="FU171" s="263"/>
      <c r="FV171" s="263"/>
      <c r="FW171" s="263"/>
      <c r="FX171" s="263"/>
      <c r="FY171" s="263"/>
      <c r="FZ171" s="263"/>
      <c r="GA171" s="263"/>
      <c r="GB171" s="263"/>
      <c r="GC171" s="263"/>
      <c r="GD171" s="263"/>
      <c r="GE171" s="263"/>
      <c r="GF171" s="263"/>
      <c r="GG171" s="263"/>
      <c r="GH171" s="263"/>
      <c r="GI171" s="263"/>
      <c r="GJ171" s="263"/>
      <c r="GK171" s="263"/>
      <c r="GL171" s="263"/>
      <c r="GM171" s="263"/>
    </row>
    <row r="172" spans="1:195" s="103" customFormat="1" ht="21.75" x14ac:dyDescent="0.2">
      <c r="B172" s="287" t="s">
        <v>946</v>
      </c>
      <c r="C172" s="90"/>
      <c r="D172" s="91"/>
      <c r="E172" s="91" t="s">
        <v>583</v>
      </c>
      <c r="F172" s="395">
        <v>0.1</v>
      </c>
      <c r="G172" s="316" t="s">
        <v>141</v>
      </c>
      <c r="H172" s="395">
        <v>1</v>
      </c>
      <c r="I172" s="396" t="s">
        <v>918</v>
      </c>
      <c r="J172" s="397">
        <v>1</v>
      </c>
      <c r="K172" s="398" t="s">
        <v>1026</v>
      </c>
      <c r="L172" s="399"/>
      <c r="M172" s="400"/>
      <c r="N172" s="400"/>
      <c r="O172" s="400"/>
      <c r="P172" s="316"/>
      <c r="Q172" s="401"/>
      <c r="R172" s="316"/>
      <c r="S172" s="395" t="s">
        <v>921</v>
      </c>
      <c r="T172" s="402"/>
      <c r="U172" s="402"/>
      <c r="V172" s="402"/>
      <c r="W172" s="402"/>
      <c r="X172" s="403"/>
      <c r="Y172" s="404"/>
      <c r="Z172" s="405" t="s">
        <v>1357</v>
      </c>
      <c r="AA172" s="406" t="s">
        <v>1357</v>
      </c>
      <c r="AB172" s="407" t="s">
        <v>1357</v>
      </c>
      <c r="AC172" s="408" t="s">
        <v>1357</v>
      </c>
      <c r="AD172" s="409" t="s">
        <v>1357</v>
      </c>
      <c r="AE172" s="406" t="s">
        <v>1357</v>
      </c>
      <c r="AF172" s="410" t="s">
        <v>1357</v>
      </c>
      <c r="AG172" s="316" t="s">
        <v>1357</v>
      </c>
      <c r="AH172" s="411" t="s">
        <v>1357</v>
      </c>
      <c r="AI172" s="316" t="s">
        <v>1357</v>
      </c>
      <c r="AJ172" s="410">
        <v>6200</v>
      </c>
      <c r="AK172" s="316" t="s">
        <v>947</v>
      </c>
      <c r="AL172" s="411">
        <v>1.3</v>
      </c>
      <c r="AM172" s="398" t="s">
        <v>948</v>
      </c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3"/>
      <c r="BB172" s="263"/>
      <c r="BC172" s="263"/>
      <c r="BD172" s="263"/>
      <c r="BE172" s="263"/>
      <c r="BF172" s="263"/>
      <c r="BG172" s="263"/>
      <c r="BH172" s="263"/>
      <c r="BI172" s="263"/>
      <c r="BJ172" s="263"/>
      <c r="BK172" s="263"/>
      <c r="BL172" s="263"/>
      <c r="BM172" s="263"/>
      <c r="BN172" s="263"/>
      <c r="BO172" s="263"/>
      <c r="BP172" s="263"/>
      <c r="BQ172" s="263"/>
      <c r="BR172" s="263"/>
      <c r="BS172" s="263"/>
      <c r="BT172" s="263"/>
      <c r="BU172" s="263"/>
      <c r="BV172" s="263"/>
      <c r="BW172" s="263"/>
      <c r="BX172" s="263"/>
      <c r="BY172" s="263"/>
      <c r="BZ172" s="263"/>
      <c r="CA172" s="263"/>
      <c r="CB172" s="263"/>
      <c r="CC172" s="263"/>
      <c r="CD172" s="263"/>
      <c r="CE172" s="263"/>
      <c r="CF172" s="263"/>
      <c r="CG172" s="263"/>
      <c r="CH172" s="263"/>
      <c r="CI172" s="263"/>
      <c r="CJ172" s="263"/>
      <c r="CK172" s="263"/>
      <c r="CL172" s="263"/>
      <c r="CM172" s="263"/>
      <c r="CN172" s="263"/>
      <c r="CO172" s="263"/>
      <c r="CP172" s="263"/>
      <c r="CQ172" s="263"/>
      <c r="CR172" s="263"/>
      <c r="CS172" s="263"/>
      <c r="CT172" s="263"/>
      <c r="CU172" s="263"/>
      <c r="CV172" s="263"/>
      <c r="CW172" s="263"/>
      <c r="CX172" s="263"/>
      <c r="CY172" s="263"/>
      <c r="CZ172" s="263"/>
      <c r="DA172" s="263"/>
      <c r="DB172" s="263"/>
      <c r="DC172" s="263"/>
      <c r="DD172" s="263"/>
      <c r="DE172" s="263"/>
      <c r="DF172" s="263"/>
      <c r="DG172" s="263"/>
      <c r="DH172" s="263"/>
      <c r="DI172" s="263"/>
      <c r="DJ172" s="263"/>
      <c r="DK172" s="263"/>
      <c r="DL172" s="263"/>
      <c r="DM172" s="263"/>
      <c r="DN172" s="263"/>
      <c r="DO172" s="263"/>
      <c r="DP172" s="263"/>
      <c r="DQ172" s="263"/>
      <c r="DR172" s="263"/>
      <c r="DS172" s="263"/>
      <c r="DT172" s="263"/>
      <c r="DU172" s="263"/>
      <c r="DV172" s="263"/>
      <c r="DW172" s="263"/>
      <c r="DX172" s="263"/>
      <c r="DY172" s="263"/>
      <c r="DZ172" s="263"/>
      <c r="EA172" s="263"/>
      <c r="EB172" s="263"/>
      <c r="EC172" s="263"/>
      <c r="ED172" s="263"/>
      <c r="EE172" s="263"/>
      <c r="EF172" s="263"/>
      <c r="EG172" s="263"/>
      <c r="EH172" s="263"/>
      <c r="EI172" s="263"/>
      <c r="EJ172" s="263"/>
      <c r="EK172" s="263"/>
      <c r="EL172" s="263"/>
      <c r="EM172" s="263"/>
      <c r="EN172" s="263"/>
      <c r="EO172" s="263"/>
      <c r="EP172" s="263"/>
      <c r="EQ172" s="263"/>
      <c r="ER172" s="263"/>
      <c r="ES172" s="263"/>
      <c r="ET172" s="263"/>
      <c r="EU172" s="263"/>
      <c r="EV172" s="263"/>
      <c r="EW172" s="263"/>
      <c r="EX172" s="263"/>
      <c r="EY172" s="263"/>
      <c r="EZ172" s="263"/>
      <c r="FA172" s="263"/>
      <c r="FB172" s="263"/>
      <c r="FC172" s="263"/>
      <c r="FD172" s="263"/>
      <c r="FE172" s="263"/>
      <c r="FF172" s="263"/>
      <c r="FG172" s="263"/>
      <c r="FH172" s="263"/>
      <c r="FI172" s="263"/>
      <c r="FJ172" s="263"/>
      <c r="FK172" s="263"/>
      <c r="FL172" s="263"/>
      <c r="FM172" s="263"/>
      <c r="FN172" s="263"/>
      <c r="FO172" s="263"/>
      <c r="FP172" s="263"/>
      <c r="FQ172" s="263"/>
      <c r="FR172" s="263"/>
      <c r="FS172" s="263"/>
      <c r="FT172" s="263"/>
      <c r="FU172" s="263"/>
      <c r="FV172" s="263"/>
      <c r="FW172" s="263"/>
      <c r="FX172" s="263"/>
      <c r="FY172" s="263"/>
      <c r="FZ172" s="263"/>
      <c r="GA172" s="263"/>
      <c r="GB172" s="263"/>
      <c r="GC172" s="263"/>
      <c r="GD172" s="263"/>
      <c r="GE172" s="263"/>
      <c r="GF172" s="263"/>
      <c r="GG172" s="263"/>
      <c r="GH172" s="263"/>
      <c r="GI172" s="263"/>
      <c r="GJ172" s="263"/>
      <c r="GK172" s="263"/>
      <c r="GL172" s="263"/>
      <c r="GM172" s="263"/>
    </row>
    <row r="173" spans="1:195" ht="74.25" x14ac:dyDescent="0.2">
      <c r="B173" s="58" t="s">
        <v>949</v>
      </c>
      <c r="C173" s="532"/>
      <c r="D173" s="81"/>
      <c r="E173" s="549" t="s">
        <v>584</v>
      </c>
      <c r="F173" s="323">
        <v>0.03</v>
      </c>
      <c r="G173" s="398" t="s">
        <v>541</v>
      </c>
      <c r="H173" s="550">
        <f>0.3/0.55</f>
        <v>0.54545454545454541</v>
      </c>
      <c r="I173" s="430" t="s">
        <v>950</v>
      </c>
      <c r="J173" s="397">
        <v>1</v>
      </c>
      <c r="K173" s="398" t="s">
        <v>1026</v>
      </c>
      <c r="L173" s="324">
        <v>0.81</v>
      </c>
      <c r="M173" s="415">
        <v>30.09</v>
      </c>
      <c r="N173" s="415">
        <v>6.82</v>
      </c>
      <c r="O173" s="415">
        <v>5.6</v>
      </c>
      <c r="P173" s="394" t="s">
        <v>1051</v>
      </c>
      <c r="Q173" s="322">
        <v>2.2679999999999998</v>
      </c>
      <c r="R173" s="394"/>
      <c r="S173" s="323" t="s">
        <v>921</v>
      </c>
      <c r="T173" s="417">
        <v>1.42708E-2</v>
      </c>
      <c r="U173" s="417">
        <v>5.8300000000000001E-6</v>
      </c>
      <c r="V173" s="417">
        <v>146000</v>
      </c>
      <c r="W173" s="417">
        <v>4.9799999999999998E-5</v>
      </c>
      <c r="X173" s="387">
        <v>2.0000000000000001E-4</v>
      </c>
      <c r="Y173" s="551" t="s">
        <v>922</v>
      </c>
      <c r="Z173" s="391" t="s">
        <v>1357</v>
      </c>
      <c r="AA173" s="388" t="s">
        <v>1357</v>
      </c>
      <c r="AB173" s="391" t="s">
        <v>1357</v>
      </c>
      <c r="AC173" s="390" t="s">
        <v>1357</v>
      </c>
      <c r="AD173" s="391" t="s">
        <v>1357</v>
      </c>
      <c r="AE173" s="388" t="s">
        <v>1357</v>
      </c>
      <c r="AF173" s="325" t="s">
        <v>1357</v>
      </c>
      <c r="AG173" s="390" t="s">
        <v>1357</v>
      </c>
      <c r="AH173" s="325" t="s">
        <v>1357</v>
      </c>
      <c r="AI173" s="394" t="s">
        <v>1357</v>
      </c>
      <c r="AJ173" s="325">
        <v>1400000</v>
      </c>
      <c r="AK173" s="441" t="s">
        <v>951</v>
      </c>
      <c r="AL173" s="325">
        <v>400</v>
      </c>
      <c r="AM173" s="394" t="s">
        <v>952</v>
      </c>
      <c r="AN173" s="263"/>
      <c r="AO173" s="263"/>
      <c r="AP173" s="263"/>
      <c r="AQ173" s="263"/>
      <c r="AR173" s="263"/>
      <c r="AS173" s="263"/>
      <c r="AT173" s="263"/>
      <c r="AU173" s="263"/>
      <c r="AV173" s="263"/>
      <c r="AW173" s="263"/>
      <c r="AX173" s="263"/>
      <c r="AY173" s="263"/>
      <c r="AZ173" s="263"/>
      <c r="BA173" s="263"/>
      <c r="BB173" s="263"/>
      <c r="BC173" s="263"/>
      <c r="BD173" s="263"/>
      <c r="BE173" s="263"/>
      <c r="BF173" s="263"/>
      <c r="BG173" s="263"/>
      <c r="BH173" s="263"/>
      <c r="BI173" s="263"/>
      <c r="BJ173" s="263"/>
      <c r="BK173" s="263"/>
      <c r="BL173" s="263"/>
      <c r="BM173" s="263"/>
      <c r="BN173" s="263"/>
      <c r="BO173" s="263"/>
      <c r="BP173" s="263"/>
      <c r="BQ173" s="263"/>
      <c r="BR173" s="263"/>
      <c r="BS173" s="263"/>
      <c r="BT173" s="263"/>
      <c r="BU173" s="263"/>
      <c r="BV173" s="263"/>
      <c r="BW173" s="263"/>
      <c r="BX173" s="263"/>
      <c r="BY173" s="263"/>
      <c r="BZ173" s="263"/>
      <c r="CA173" s="263"/>
      <c r="CB173" s="263"/>
      <c r="CC173" s="263"/>
      <c r="CD173" s="263"/>
      <c r="CE173" s="263"/>
      <c r="CF173" s="263"/>
      <c r="CG173" s="263"/>
      <c r="CH173" s="263"/>
      <c r="CI173" s="263"/>
      <c r="CJ173" s="263"/>
      <c r="CK173" s="263"/>
      <c r="CL173" s="263"/>
      <c r="CM173" s="263"/>
      <c r="CN173" s="263"/>
      <c r="CO173" s="263"/>
      <c r="CP173" s="263"/>
      <c r="CQ173" s="263"/>
      <c r="CR173" s="263"/>
      <c r="CS173" s="263"/>
      <c r="CT173" s="263"/>
      <c r="CU173" s="263"/>
      <c r="CV173" s="263"/>
      <c r="CW173" s="263"/>
      <c r="CX173" s="263"/>
      <c r="CY173" s="263"/>
      <c r="CZ173" s="263"/>
      <c r="DA173" s="263"/>
      <c r="DB173" s="263"/>
      <c r="DC173" s="263"/>
      <c r="DD173" s="263"/>
      <c r="DE173" s="263"/>
      <c r="DF173" s="263"/>
      <c r="DG173" s="263"/>
      <c r="DH173" s="263"/>
      <c r="DI173" s="263"/>
      <c r="DJ173" s="263"/>
      <c r="DK173" s="263"/>
      <c r="DL173" s="263"/>
      <c r="DM173" s="263"/>
      <c r="DN173" s="263"/>
      <c r="DO173" s="263"/>
      <c r="DP173" s="263"/>
      <c r="DQ173" s="263"/>
      <c r="DR173" s="263"/>
      <c r="DS173" s="263"/>
      <c r="DT173" s="263"/>
      <c r="DU173" s="263"/>
      <c r="DV173" s="263"/>
      <c r="DW173" s="263"/>
      <c r="DX173" s="263"/>
      <c r="DY173" s="263"/>
      <c r="DZ173" s="263"/>
      <c r="EA173" s="263"/>
      <c r="EB173" s="263"/>
      <c r="EC173" s="263"/>
      <c r="ED173" s="263"/>
      <c r="EE173" s="263"/>
      <c r="EF173" s="263"/>
      <c r="EG173" s="263"/>
      <c r="EH173" s="263"/>
      <c r="EI173" s="263"/>
      <c r="EJ173" s="263"/>
      <c r="EK173" s="263"/>
      <c r="EL173" s="263"/>
      <c r="EM173" s="263"/>
      <c r="EN173" s="263"/>
      <c r="EO173" s="263"/>
      <c r="EP173" s="263"/>
      <c r="EQ173" s="263"/>
      <c r="ER173" s="263"/>
      <c r="ES173" s="263"/>
      <c r="ET173" s="263"/>
      <c r="EU173" s="263"/>
      <c r="EV173" s="263"/>
      <c r="EW173" s="263"/>
      <c r="EX173" s="263"/>
      <c r="EY173" s="263"/>
      <c r="EZ173" s="263"/>
      <c r="FA173" s="263"/>
      <c r="FB173" s="263"/>
      <c r="FC173" s="263"/>
      <c r="FD173" s="263"/>
      <c r="FE173" s="263"/>
      <c r="FF173" s="263"/>
      <c r="FG173" s="263"/>
      <c r="FH173" s="263"/>
      <c r="FI173" s="263"/>
      <c r="FJ173" s="263"/>
      <c r="FK173" s="263"/>
      <c r="FL173" s="263"/>
      <c r="FM173" s="263"/>
      <c r="FN173" s="263"/>
      <c r="FO173" s="263"/>
      <c r="FP173" s="263"/>
      <c r="FQ173" s="263"/>
      <c r="FR173" s="263"/>
      <c r="FS173" s="263"/>
      <c r="FT173" s="263"/>
      <c r="FU173" s="263"/>
      <c r="FV173" s="263"/>
      <c r="FW173" s="263"/>
      <c r="FX173" s="263"/>
      <c r="FY173" s="263"/>
      <c r="FZ173" s="263"/>
      <c r="GA173" s="263"/>
      <c r="GB173" s="263"/>
      <c r="GC173" s="263"/>
      <c r="GD173" s="263"/>
      <c r="GE173" s="263"/>
      <c r="GF173" s="263"/>
      <c r="GG173" s="263"/>
      <c r="GH173" s="263"/>
      <c r="GI173" s="263"/>
      <c r="GJ173" s="263"/>
      <c r="GK173" s="263"/>
      <c r="GL173" s="263"/>
      <c r="GM173" s="263"/>
    </row>
    <row r="174" spans="1:195" s="263" customFormat="1" ht="12.75" x14ac:dyDescent="0.2">
      <c r="E174" s="552"/>
      <c r="G174" s="552"/>
      <c r="I174" s="552"/>
      <c r="K174" s="552"/>
      <c r="P174" s="552"/>
      <c r="R174" s="552"/>
      <c r="X174" s="553"/>
      <c r="Y174" s="554"/>
      <c r="Z174" s="305"/>
      <c r="AA174" s="552"/>
      <c r="AC174" s="553"/>
      <c r="AE174" s="552"/>
      <c r="AG174" s="553"/>
      <c r="AI174" s="552"/>
      <c r="AK174" s="553"/>
      <c r="AM174" s="552"/>
    </row>
    <row r="175" spans="1:195" ht="12.75" x14ac:dyDescent="0.2">
      <c r="A175" s="304" t="s">
        <v>1270</v>
      </c>
      <c r="D175" s="81"/>
      <c r="E175" s="396"/>
      <c r="F175" s="323"/>
      <c r="J175" s="323"/>
      <c r="K175" s="394"/>
      <c r="L175" s="324"/>
      <c r="P175" s="394"/>
      <c r="Q175" s="322"/>
      <c r="R175" s="394"/>
      <c r="S175" s="323"/>
      <c r="Y175" s="551"/>
      <c r="AA175" s="388"/>
      <c r="AB175" s="391"/>
      <c r="AC175" s="390"/>
      <c r="AD175" s="391"/>
      <c r="AE175" s="388"/>
      <c r="AF175" s="325"/>
      <c r="AG175" s="441"/>
      <c r="AH175" s="325"/>
      <c r="AI175" s="394"/>
      <c r="AJ175" s="325"/>
      <c r="AK175" s="441"/>
      <c r="AL175" s="325"/>
      <c r="AM175" s="394"/>
      <c r="AN175" s="263"/>
      <c r="AO175" s="263"/>
      <c r="AP175" s="263"/>
      <c r="AQ175" s="263"/>
      <c r="AR175" s="263"/>
      <c r="AS175" s="263"/>
      <c r="AT175" s="263"/>
      <c r="AU175" s="263"/>
      <c r="AV175" s="263"/>
      <c r="AW175" s="263"/>
      <c r="AX175" s="263"/>
      <c r="AY175" s="263"/>
      <c r="AZ175" s="263"/>
      <c r="BA175" s="263"/>
      <c r="BB175" s="263"/>
      <c r="BC175" s="263"/>
      <c r="BD175" s="263"/>
      <c r="BE175" s="263"/>
      <c r="BF175" s="263"/>
      <c r="BG175" s="263"/>
      <c r="BH175" s="263"/>
      <c r="BI175" s="263"/>
      <c r="BJ175" s="263"/>
      <c r="BK175" s="263"/>
      <c r="BL175" s="263"/>
      <c r="BM175" s="263"/>
      <c r="BN175" s="263"/>
      <c r="BO175" s="263"/>
      <c r="BP175" s="263"/>
      <c r="BQ175" s="263"/>
      <c r="BR175" s="263"/>
      <c r="BS175" s="263"/>
      <c r="BT175" s="263"/>
      <c r="BU175" s="263"/>
      <c r="BV175" s="263"/>
      <c r="BW175" s="263"/>
      <c r="BX175" s="263"/>
      <c r="BY175" s="263"/>
      <c r="BZ175" s="263"/>
      <c r="CA175" s="263"/>
      <c r="CB175" s="263"/>
      <c r="CC175" s="263"/>
      <c r="CD175" s="263"/>
      <c r="CE175" s="263"/>
      <c r="CF175" s="263"/>
      <c r="CG175" s="263"/>
      <c r="CH175" s="263"/>
      <c r="CI175" s="263"/>
      <c r="CJ175" s="263"/>
      <c r="CK175" s="263"/>
      <c r="CL175" s="263"/>
      <c r="CM175" s="263"/>
      <c r="CN175" s="263"/>
      <c r="CO175" s="263"/>
      <c r="CP175" s="263"/>
      <c r="CQ175" s="263"/>
      <c r="CR175" s="263"/>
      <c r="CS175" s="263"/>
      <c r="CT175" s="263"/>
      <c r="CU175" s="263"/>
      <c r="CV175" s="263"/>
      <c r="CW175" s="263"/>
      <c r="CX175" s="263"/>
      <c r="CY175" s="263"/>
      <c r="CZ175" s="263"/>
      <c r="DA175" s="263"/>
      <c r="DB175" s="263"/>
      <c r="DC175" s="263"/>
      <c r="DD175" s="263"/>
      <c r="DE175" s="263"/>
      <c r="DF175" s="263"/>
      <c r="DG175" s="263"/>
      <c r="DH175" s="263"/>
      <c r="DI175" s="263"/>
      <c r="DJ175" s="263"/>
      <c r="DK175" s="263"/>
      <c r="DL175" s="263"/>
      <c r="DM175" s="263"/>
      <c r="DN175" s="263"/>
      <c r="DO175" s="263"/>
      <c r="DP175" s="263"/>
      <c r="DQ175" s="263"/>
      <c r="DR175" s="263"/>
      <c r="DS175" s="263"/>
      <c r="DT175" s="263"/>
      <c r="DU175" s="263"/>
      <c r="DV175" s="263"/>
      <c r="DW175" s="263"/>
      <c r="DX175" s="263"/>
      <c r="DY175" s="263"/>
      <c r="DZ175" s="263"/>
      <c r="EA175" s="263"/>
      <c r="EB175" s="263"/>
      <c r="EC175" s="263"/>
      <c r="ED175" s="263"/>
      <c r="EE175" s="263"/>
      <c r="EF175" s="263"/>
      <c r="EG175" s="263"/>
      <c r="EH175" s="263"/>
      <c r="EI175" s="263"/>
      <c r="EJ175" s="263"/>
      <c r="EK175" s="263"/>
      <c r="EL175" s="263"/>
      <c r="EM175" s="263"/>
      <c r="EN175" s="263"/>
      <c r="EO175" s="263"/>
      <c r="EP175" s="263"/>
      <c r="EQ175" s="263"/>
      <c r="ER175" s="263"/>
      <c r="ES175" s="263"/>
      <c r="ET175" s="263"/>
      <c r="EU175" s="263"/>
      <c r="EV175" s="263"/>
      <c r="EW175" s="263"/>
      <c r="EX175" s="263"/>
      <c r="EY175" s="263"/>
      <c r="EZ175" s="263"/>
      <c r="FA175" s="263"/>
      <c r="FB175" s="263"/>
      <c r="FC175" s="263"/>
      <c r="FD175" s="263"/>
      <c r="FE175" s="263"/>
      <c r="FF175" s="263"/>
      <c r="FG175" s="263"/>
      <c r="FH175" s="263"/>
      <c r="FI175" s="263"/>
      <c r="FJ175" s="263"/>
      <c r="FK175" s="263"/>
      <c r="FL175" s="263"/>
      <c r="FM175" s="263"/>
      <c r="FN175" s="263"/>
      <c r="FO175" s="263"/>
      <c r="FP175" s="263"/>
      <c r="FQ175" s="263"/>
      <c r="FR175" s="263"/>
      <c r="FS175" s="263"/>
      <c r="FT175" s="263"/>
      <c r="FU175" s="263"/>
      <c r="FV175" s="263"/>
      <c r="FW175" s="263"/>
      <c r="FX175" s="263"/>
      <c r="FY175" s="263"/>
      <c r="FZ175" s="263"/>
      <c r="GA175" s="263"/>
      <c r="GB175" s="263"/>
      <c r="GC175" s="263"/>
      <c r="GD175" s="263"/>
      <c r="GE175" s="263"/>
      <c r="GF175" s="263"/>
      <c r="GG175" s="263"/>
      <c r="GH175" s="263"/>
      <c r="GI175" s="263"/>
      <c r="GJ175" s="263"/>
      <c r="GK175" s="263"/>
      <c r="GL175" s="263"/>
      <c r="GM175" s="263"/>
    </row>
    <row r="176" spans="1:195" s="103" customFormat="1" ht="21.75" x14ac:dyDescent="0.2">
      <c r="B176" s="103" t="s">
        <v>1271</v>
      </c>
      <c r="D176" s="91"/>
      <c r="E176" s="106" t="s">
        <v>585</v>
      </c>
      <c r="F176" s="395">
        <v>0.25</v>
      </c>
      <c r="G176" s="316" t="s">
        <v>55</v>
      </c>
      <c r="H176" s="395">
        <v>1</v>
      </c>
      <c r="I176" s="396" t="s">
        <v>918</v>
      </c>
      <c r="J176" s="397">
        <v>0.8</v>
      </c>
      <c r="K176" s="398" t="s">
        <v>55</v>
      </c>
      <c r="L176" s="399"/>
      <c r="M176" s="400"/>
      <c r="N176" s="400"/>
      <c r="O176" s="400"/>
      <c r="P176" s="316"/>
      <c r="Q176" s="401"/>
      <c r="R176" s="316"/>
      <c r="S176" s="395" t="s">
        <v>921</v>
      </c>
      <c r="T176" s="402">
        <v>0.28000000000000003</v>
      </c>
      <c r="U176" s="402">
        <v>7.6000000000000001E-6</v>
      </c>
      <c r="V176" s="402">
        <v>30</v>
      </c>
      <c r="W176" s="402">
        <v>1.1000000000000001E-7</v>
      </c>
      <c r="X176" s="403">
        <v>540</v>
      </c>
      <c r="Y176" s="404" t="s">
        <v>364</v>
      </c>
      <c r="Z176" s="405" t="s">
        <v>1357</v>
      </c>
      <c r="AA176" s="406" t="s">
        <v>1357</v>
      </c>
      <c r="AB176" s="407">
        <v>1E-3</v>
      </c>
      <c r="AC176" s="444" t="s">
        <v>953</v>
      </c>
      <c r="AD176" s="409"/>
      <c r="AE176" s="406"/>
      <c r="AF176" s="410">
        <v>1E-4</v>
      </c>
      <c r="AG176" s="408" t="s">
        <v>954</v>
      </c>
      <c r="AH176" s="463" t="s">
        <v>1357</v>
      </c>
      <c r="AI176" s="316" t="s">
        <v>1357</v>
      </c>
      <c r="AJ176" s="410" t="s">
        <v>1357</v>
      </c>
      <c r="AK176" s="316" t="s">
        <v>1357</v>
      </c>
      <c r="AL176" s="411" t="s">
        <v>1357</v>
      </c>
      <c r="AM176" s="398" t="s">
        <v>1357</v>
      </c>
      <c r="AN176" s="263"/>
      <c r="AO176" s="263"/>
      <c r="AP176" s="263"/>
      <c r="AQ176" s="263"/>
      <c r="AR176" s="263"/>
      <c r="AS176" s="263"/>
      <c r="AT176" s="263"/>
      <c r="AU176" s="263"/>
      <c r="AV176" s="263"/>
      <c r="AW176" s="263"/>
      <c r="AX176" s="263"/>
      <c r="AY176" s="263"/>
      <c r="AZ176" s="263"/>
      <c r="BA176" s="263"/>
      <c r="BB176" s="263"/>
      <c r="BC176" s="263"/>
      <c r="BD176" s="263"/>
      <c r="BE176" s="263"/>
      <c r="BF176" s="263"/>
      <c r="BG176" s="263"/>
      <c r="BH176" s="263"/>
      <c r="BI176" s="263"/>
      <c r="BJ176" s="263"/>
      <c r="BK176" s="263"/>
      <c r="BL176" s="263"/>
      <c r="BM176" s="263"/>
      <c r="BN176" s="263"/>
      <c r="BO176" s="263"/>
      <c r="BP176" s="263"/>
      <c r="BQ176" s="263"/>
      <c r="BR176" s="263"/>
      <c r="BS176" s="263"/>
      <c r="BT176" s="263"/>
      <c r="BU176" s="263"/>
      <c r="BV176" s="263"/>
      <c r="BW176" s="263"/>
      <c r="BX176" s="263"/>
      <c r="BY176" s="263"/>
      <c r="BZ176" s="263"/>
      <c r="CA176" s="263"/>
      <c r="CB176" s="263"/>
      <c r="CC176" s="263"/>
      <c r="CD176" s="263"/>
      <c r="CE176" s="263"/>
      <c r="CF176" s="263"/>
      <c r="CG176" s="263"/>
      <c r="CH176" s="263"/>
      <c r="CI176" s="263"/>
      <c r="CJ176" s="263"/>
      <c r="CK176" s="263"/>
      <c r="CL176" s="263"/>
      <c r="CM176" s="263"/>
      <c r="CN176" s="263"/>
      <c r="CO176" s="263"/>
      <c r="CP176" s="263"/>
      <c r="CQ176" s="263"/>
      <c r="CR176" s="263"/>
      <c r="CS176" s="263"/>
      <c r="CT176" s="263"/>
      <c r="CU176" s="263"/>
      <c r="CV176" s="263"/>
      <c r="CW176" s="263"/>
      <c r="CX176" s="263"/>
      <c r="CY176" s="263"/>
      <c r="CZ176" s="263"/>
      <c r="DA176" s="263"/>
      <c r="DB176" s="263"/>
      <c r="DC176" s="263"/>
      <c r="DD176" s="263"/>
      <c r="DE176" s="263"/>
      <c r="DF176" s="263"/>
      <c r="DG176" s="263"/>
      <c r="DH176" s="263"/>
      <c r="DI176" s="263"/>
      <c r="DJ176" s="263"/>
      <c r="DK176" s="263"/>
      <c r="DL176" s="263"/>
      <c r="DM176" s="263"/>
      <c r="DN176" s="263"/>
      <c r="DO176" s="263"/>
      <c r="DP176" s="263"/>
      <c r="DQ176" s="263"/>
      <c r="DR176" s="263"/>
      <c r="DS176" s="263"/>
      <c r="DT176" s="263"/>
      <c r="DU176" s="263"/>
      <c r="DV176" s="263"/>
      <c r="DW176" s="263"/>
      <c r="DX176" s="263"/>
      <c r="DY176" s="263"/>
      <c r="DZ176" s="263"/>
      <c r="EA176" s="263"/>
      <c r="EB176" s="263"/>
      <c r="EC176" s="263"/>
      <c r="ED176" s="263"/>
      <c r="EE176" s="263"/>
      <c r="EF176" s="263"/>
      <c r="EG176" s="263"/>
      <c r="EH176" s="263"/>
      <c r="EI176" s="263"/>
      <c r="EJ176" s="263"/>
      <c r="EK176" s="263"/>
      <c r="EL176" s="263"/>
      <c r="EM176" s="263"/>
      <c r="EN176" s="263"/>
      <c r="EO176" s="263"/>
      <c r="EP176" s="263"/>
      <c r="EQ176" s="263"/>
      <c r="ER176" s="263"/>
      <c r="ES176" s="263"/>
      <c r="ET176" s="263"/>
      <c r="EU176" s="263"/>
      <c r="EV176" s="263"/>
      <c r="EW176" s="263"/>
      <c r="EX176" s="263"/>
      <c r="EY176" s="263"/>
      <c r="EZ176" s="263"/>
      <c r="FA176" s="263"/>
      <c r="FB176" s="263"/>
      <c r="FC176" s="263"/>
      <c r="FD176" s="263"/>
      <c r="FE176" s="263"/>
      <c r="FF176" s="263"/>
      <c r="FG176" s="263"/>
      <c r="FH176" s="263"/>
      <c r="FI176" s="263"/>
      <c r="FJ176" s="263"/>
      <c r="FK176" s="263"/>
      <c r="FL176" s="263"/>
      <c r="FM176" s="263"/>
      <c r="FN176" s="263"/>
      <c r="FO176" s="263"/>
      <c r="FP176" s="263"/>
      <c r="FQ176" s="263"/>
      <c r="FR176" s="263"/>
      <c r="FS176" s="263"/>
      <c r="FT176" s="263"/>
      <c r="FU176" s="263"/>
      <c r="FV176" s="263"/>
      <c r="FW176" s="263"/>
      <c r="FX176" s="263"/>
      <c r="FY176" s="263"/>
      <c r="FZ176" s="263"/>
      <c r="GA176" s="263"/>
      <c r="GB176" s="263"/>
      <c r="GC176" s="263"/>
      <c r="GD176" s="263"/>
      <c r="GE176" s="263"/>
      <c r="GF176" s="263"/>
      <c r="GG176" s="263"/>
      <c r="GH176" s="263"/>
      <c r="GI176" s="263"/>
      <c r="GJ176" s="263"/>
      <c r="GK176" s="263"/>
      <c r="GL176" s="263"/>
      <c r="GM176" s="263"/>
    </row>
    <row r="177" spans="1:195" s="103" customFormat="1" ht="32.25" x14ac:dyDescent="0.2">
      <c r="B177" s="103" t="s">
        <v>1273</v>
      </c>
      <c r="E177" s="106" t="s">
        <v>586</v>
      </c>
      <c r="F177" s="395">
        <v>0.1</v>
      </c>
      <c r="G177" s="316" t="s">
        <v>55</v>
      </c>
      <c r="H177" s="395">
        <v>1</v>
      </c>
      <c r="I177" s="396" t="s">
        <v>918</v>
      </c>
      <c r="J177" s="397">
        <v>0.75</v>
      </c>
      <c r="K177" s="398" t="s">
        <v>55</v>
      </c>
      <c r="L177" s="399">
        <v>3.8E-3</v>
      </c>
      <c r="M177" s="400">
        <v>2.7</v>
      </c>
      <c r="N177" s="400">
        <v>1.1000000000000001</v>
      </c>
      <c r="O177" s="400">
        <v>9.4999999999999998E-3</v>
      </c>
      <c r="P177" s="316" t="s">
        <v>28</v>
      </c>
      <c r="Q177" s="401">
        <v>0.22800000000000001</v>
      </c>
      <c r="R177" s="316"/>
      <c r="S177" s="395" t="s">
        <v>921</v>
      </c>
      <c r="T177" s="402">
        <v>0.20300000000000001</v>
      </c>
      <c r="U177" s="402">
        <v>7.0600000000000002E-6</v>
      </c>
      <c r="V177" s="402">
        <v>95</v>
      </c>
      <c r="W177" s="402">
        <v>9.2599999999999995E-8</v>
      </c>
      <c r="X177" s="403">
        <v>270</v>
      </c>
      <c r="Y177" s="404" t="s">
        <v>1330</v>
      </c>
      <c r="Z177" s="405" t="s">
        <v>1357</v>
      </c>
      <c r="AA177" s="406" t="s">
        <v>1357</v>
      </c>
      <c r="AB177" s="407">
        <v>2E-3</v>
      </c>
      <c r="AC177" s="408" t="s">
        <v>955</v>
      </c>
      <c r="AD177" s="409"/>
      <c r="AE177" s="406"/>
      <c r="AF177" s="410">
        <v>2E-3</v>
      </c>
      <c r="AG177" s="408" t="s">
        <v>956</v>
      </c>
      <c r="AH177" s="463" t="s">
        <v>1357</v>
      </c>
      <c r="AI177" s="316" t="s">
        <v>1357</v>
      </c>
      <c r="AJ177" s="410" t="s">
        <v>957</v>
      </c>
      <c r="AK177" s="316" t="s">
        <v>958</v>
      </c>
      <c r="AL177" s="411" t="s">
        <v>958</v>
      </c>
      <c r="AM177" s="398" t="s">
        <v>958</v>
      </c>
      <c r="AN177" s="263"/>
      <c r="AO177" s="263"/>
      <c r="AP177" s="263"/>
      <c r="AQ177" s="263"/>
      <c r="AR177" s="263"/>
      <c r="AS177" s="263"/>
      <c r="AT177" s="263"/>
      <c r="AU177" s="263"/>
      <c r="AV177" s="263"/>
      <c r="AW177" s="263"/>
      <c r="AX177" s="263"/>
      <c r="AY177" s="263"/>
      <c r="AZ177" s="263"/>
      <c r="BA177" s="263"/>
      <c r="BB177" s="263"/>
      <c r="BC177" s="263"/>
      <c r="BD177" s="263"/>
      <c r="BE177" s="263"/>
      <c r="BF177" s="263"/>
      <c r="BG177" s="263"/>
      <c r="BH177" s="263"/>
      <c r="BI177" s="263"/>
      <c r="BJ177" s="263"/>
      <c r="BK177" s="263"/>
      <c r="BL177" s="263"/>
      <c r="BM177" s="263"/>
      <c r="BN177" s="263"/>
      <c r="BO177" s="263"/>
      <c r="BP177" s="263"/>
      <c r="BQ177" s="263"/>
      <c r="BR177" s="263"/>
      <c r="BS177" s="263"/>
      <c r="BT177" s="263"/>
      <c r="BU177" s="263"/>
      <c r="BV177" s="263"/>
      <c r="BW177" s="263"/>
      <c r="BX177" s="263"/>
      <c r="BY177" s="263"/>
      <c r="BZ177" s="263"/>
      <c r="CA177" s="263"/>
      <c r="CB177" s="263"/>
      <c r="CC177" s="263"/>
      <c r="CD177" s="263"/>
      <c r="CE177" s="263"/>
      <c r="CF177" s="263"/>
      <c r="CG177" s="263"/>
      <c r="CH177" s="263"/>
      <c r="CI177" s="263"/>
      <c r="CJ177" s="263"/>
      <c r="CK177" s="263"/>
      <c r="CL177" s="263"/>
      <c r="CM177" s="263"/>
      <c r="CN177" s="263"/>
      <c r="CO177" s="263"/>
      <c r="CP177" s="263"/>
      <c r="CQ177" s="263"/>
      <c r="CR177" s="263"/>
      <c r="CS177" s="263"/>
      <c r="CT177" s="263"/>
      <c r="CU177" s="263"/>
      <c r="CV177" s="263"/>
      <c r="CW177" s="263"/>
      <c r="CX177" s="263"/>
      <c r="CY177" s="263"/>
      <c r="CZ177" s="263"/>
      <c r="DA177" s="263"/>
      <c r="DB177" s="263"/>
      <c r="DC177" s="263"/>
      <c r="DD177" s="263"/>
      <c r="DE177" s="263"/>
      <c r="DF177" s="263"/>
      <c r="DG177" s="263"/>
      <c r="DH177" s="263"/>
      <c r="DI177" s="263"/>
      <c r="DJ177" s="263"/>
      <c r="DK177" s="263"/>
      <c r="DL177" s="263"/>
      <c r="DM177" s="263"/>
      <c r="DN177" s="263"/>
      <c r="DO177" s="263"/>
      <c r="DP177" s="263"/>
      <c r="DQ177" s="263"/>
      <c r="DR177" s="263"/>
      <c r="DS177" s="263"/>
      <c r="DT177" s="263"/>
      <c r="DU177" s="263"/>
      <c r="DV177" s="263"/>
      <c r="DW177" s="263"/>
      <c r="DX177" s="263"/>
      <c r="DY177" s="263"/>
      <c r="DZ177" s="263"/>
      <c r="EA177" s="263"/>
      <c r="EB177" s="263"/>
      <c r="EC177" s="263"/>
      <c r="ED177" s="263"/>
      <c r="EE177" s="263"/>
      <c r="EF177" s="263"/>
      <c r="EG177" s="263"/>
      <c r="EH177" s="263"/>
      <c r="EI177" s="263"/>
      <c r="EJ177" s="263"/>
      <c r="EK177" s="263"/>
      <c r="EL177" s="263"/>
      <c r="EM177" s="263"/>
      <c r="EN177" s="263"/>
      <c r="EO177" s="263"/>
      <c r="EP177" s="263"/>
      <c r="EQ177" s="263"/>
      <c r="ER177" s="263"/>
      <c r="ES177" s="263"/>
      <c r="ET177" s="263"/>
      <c r="EU177" s="263"/>
      <c r="EV177" s="263"/>
      <c r="EW177" s="263"/>
      <c r="EX177" s="263"/>
      <c r="EY177" s="263"/>
      <c r="EZ177" s="263"/>
      <c r="FA177" s="263"/>
      <c r="FB177" s="263"/>
      <c r="FC177" s="263"/>
      <c r="FD177" s="263"/>
      <c r="FE177" s="263"/>
      <c r="FF177" s="263"/>
      <c r="FG177" s="263"/>
      <c r="FH177" s="263"/>
      <c r="FI177" s="263"/>
      <c r="FJ177" s="263"/>
      <c r="FK177" s="263"/>
      <c r="FL177" s="263"/>
      <c r="FM177" s="263"/>
      <c r="FN177" s="263"/>
      <c r="FO177" s="263"/>
      <c r="FP177" s="263"/>
      <c r="FQ177" s="263"/>
      <c r="FR177" s="263"/>
      <c r="FS177" s="263"/>
      <c r="FT177" s="263"/>
      <c r="FU177" s="263"/>
      <c r="FV177" s="263"/>
      <c r="FW177" s="263"/>
      <c r="FX177" s="263"/>
      <c r="FY177" s="263"/>
      <c r="FZ177" s="263"/>
      <c r="GA177" s="263"/>
      <c r="GB177" s="263"/>
      <c r="GC177" s="263"/>
      <c r="GD177" s="263"/>
      <c r="GE177" s="263"/>
      <c r="GF177" s="263"/>
      <c r="GG177" s="263"/>
      <c r="GH177" s="263"/>
      <c r="GI177" s="263"/>
      <c r="GJ177" s="263"/>
      <c r="GK177" s="263"/>
      <c r="GL177" s="263"/>
      <c r="GM177" s="263"/>
    </row>
    <row r="178" spans="1:195" s="103" customFormat="1" ht="32.25" x14ac:dyDescent="0.2">
      <c r="B178" s="103" t="s">
        <v>1276</v>
      </c>
      <c r="E178" s="106" t="s">
        <v>587</v>
      </c>
      <c r="F178" s="395">
        <v>0.1</v>
      </c>
      <c r="G178" s="316" t="s">
        <v>55</v>
      </c>
      <c r="H178" s="395">
        <v>1</v>
      </c>
      <c r="I178" s="396" t="s">
        <v>918</v>
      </c>
      <c r="J178" s="397">
        <v>0.75</v>
      </c>
      <c r="K178" s="398" t="s">
        <v>55</v>
      </c>
      <c r="L178" s="399">
        <v>2.5000000000000001E-3</v>
      </c>
      <c r="M178" s="400">
        <v>2.7</v>
      </c>
      <c r="N178" s="400">
        <v>1.1000000000000001</v>
      </c>
      <c r="O178" s="400">
        <v>5.1999999999999998E-3</v>
      </c>
      <c r="P178" s="316" t="s">
        <v>28</v>
      </c>
      <c r="Q178" s="401">
        <v>0.22800000000000001</v>
      </c>
      <c r="R178" s="316"/>
      <c r="S178" s="395" t="s">
        <v>921</v>
      </c>
      <c r="T178" s="402">
        <v>3.27E-2</v>
      </c>
      <c r="U178" s="402">
        <v>7.2599999999999999E-6</v>
      </c>
      <c r="V178" s="402">
        <v>69</v>
      </c>
      <c r="W178" s="402">
        <v>7.4700000000000001E-7</v>
      </c>
      <c r="X178" s="403">
        <v>182</v>
      </c>
      <c r="Y178" s="404" t="s">
        <v>1330</v>
      </c>
      <c r="Z178" s="405" t="s">
        <v>1357</v>
      </c>
      <c r="AA178" s="406" t="s">
        <v>1357</v>
      </c>
      <c r="AB178" s="407">
        <v>0.01</v>
      </c>
      <c r="AC178" s="408" t="s">
        <v>820</v>
      </c>
      <c r="AD178" s="409"/>
      <c r="AE178" s="406"/>
      <c r="AF178" s="410">
        <v>1E-3</v>
      </c>
      <c r="AG178" s="408" t="s">
        <v>821</v>
      </c>
      <c r="AH178" s="463" t="s">
        <v>1357</v>
      </c>
      <c r="AI178" s="316" t="s">
        <v>1357</v>
      </c>
      <c r="AJ178" s="410" t="s">
        <v>957</v>
      </c>
      <c r="AK178" s="316" t="s">
        <v>958</v>
      </c>
      <c r="AL178" s="411" t="s">
        <v>958</v>
      </c>
      <c r="AM178" s="398" t="s">
        <v>958</v>
      </c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3"/>
      <c r="BB178" s="263"/>
      <c r="BC178" s="263"/>
      <c r="BD178" s="263"/>
      <c r="BE178" s="263"/>
      <c r="BF178" s="263"/>
      <c r="BG178" s="263"/>
      <c r="BH178" s="263"/>
      <c r="BI178" s="263"/>
      <c r="BJ178" s="263"/>
      <c r="BK178" s="263"/>
      <c r="BL178" s="263"/>
      <c r="BM178" s="263"/>
      <c r="BN178" s="263"/>
      <c r="BO178" s="263"/>
      <c r="BP178" s="263"/>
      <c r="BQ178" s="263"/>
      <c r="BR178" s="263"/>
      <c r="BS178" s="263"/>
      <c r="BT178" s="263"/>
      <c r="BU178" s="263"/>
      <c r="BV178" s="263"/>
      <c r="BW178" s="263"/>
      <c r="BX178" s="263"/>
      <c r="BY178" s="263"/>
      <c r="BZ178" s="263"/>
      <c r="CA178" s="263"/>
      <c r="CB178" s="263"/>
      <c r="CC178" s="263"/>
      <c r="CD178" s="263"/>
      <c r="CE178" s="263"/>
      <c r="CF178" s="263"/>
      <c r="CG178" s="263"/>
      <c r="CH178" s="263"/>
      <c r="CI178" s="263"/>
      <c r="CJ178" s="263"/>
      <c r="CK178" s="263"/>
      <c r="CL178" s="263"/>
      <c r="CM178" s="263"/>
      <c r="CN178" s="263"/>
      <c r="CO178" s="263"/>
      <c r="CP178" s="263"/>
      <c r="CQ178" s="263"/>
      <c r="CR178" s="263"/>
      <c r="CS178" s="263"/>
      <c r="CT178" s="263"/>
      <c r="CU178" s="263"/>
      <c r="CV178" s="263"/>
      <c r="CW178" s="263"/>
      <c r="CX178" s="263"/>
      <c r="CY178" s="263"/>
      <c r="CZ178" s="263"/>
      <c r="DA178" s="263"/>
      <c r="DB178" s="263"/>
      <c r="DC178" s="263"/>
      <c r="DD178" s="263"/>
      <c r="DE178" s="263"/>
      <c r="DF178" s="263"/>
      <c r="DG178" s="263"/>
      <c r="DH178" s="263"/>
      <c r="DI178" s="263"/>
      <c r="DJ178" s="263"/>
      <c r="DK178" s="263"/>
      <c r="DL178" s="263"/>
      <c r="DM178" s="263"/>
      <c r="DN178" s="263"/>
      <c r="DO178" s="263"/>
      <c r="DP178" s="263"/>
      <c r="DQ178" s="263"/>
      <c r="DR178" s="263"/>
      <c r="DS178" s="263"/>
      <c r="DT178" s="263"/>
      <c r="DU178" s="263"/>
      <c r="DV178" s="263"/>
      <c r="DW178" s="263"/>
      <c r="DX178" s="263"/>
      <c r="DY178" s="263"/>
      <c r="DZ178" s="263"/>
      <c r="EA178" s="263"/>
      <c r="EB178" s="263"/>
      <c r="EC178" s="263"/>
      <c r="ED178" s="263"/>
      <c r="EE178" s="263"/>
      <c r="EF178" s="263"/>
      <c r="EG178" s="263"/>
      <c r="EH178" s="263"/>
      <c r="EI178" s="263"/>
      <c r="EJ178" s="263"/>
      <c r="EK178" s="263"/>
      <c r="EL178" s="263"/>
      <c r="EM178" s="263"/>
      <c r="EN178" s="263"/>
      <c r="EO178" s="263"/>
      <c r="EP178" s="263"/>
      <c r="EQ178" s="263"/>
      <c r="ER178" s="263"/>
      <c r="ES178" s="263"/>
      <c r="ET178" s="263"/>
      <c r="EU178" s="263"/>
      <c r="EV178" s="263"/>
      <c r="EW178" s="263"/>
      <c r="EX178" s="263"/>
      <c r="EY178" s="263"/>
      <c r="EZ178" s="263"/>
      <c r="FA178" s="263"/>
      <c r="FB178" s="263"/>
      <c r="FC178" s="263"/>
      <c r="FD178" s="263"/>
      <c r="FE178" s="263"/>
      <c r="FF178" s="263"/>
      <c r="FG178" s="263"/>
      <c r="FH178" s="263"/>
      <c r="FI178" s="263"/>
      <c r="FJ178" s="263"/>
      <c r="FK178" s="263"/>
      <c r="FL178" s="263"/>
      <c r="FM178" s="263"/>
      <c r="FN178" s="263"/>
      <c r="FO178" s="263"/>
      <c r="FP178" s="263"/>
      <c r="FQ178" s="263"/>
      <c r="FR178" s="263"/>
      <c r="FS178" s="263"/>
      <c r="FT178" s="263"/>
      <c r="FU178" s="263"/>
      <c r="FV178" s="263"/>
      <c r="FW178" s="263"/>
      <c r="FX178" s="263"/>
      <c r="FY178" s="263"/>
      <c r="FZ178" s="263"/>
      <c r="GA178" s="263"/>
      <c r="GB178" s="263"/>
      <c r="GC178" s="263"/>
      <c r="GD178" s="263"/>
      <c r="GE178" s="263"/>
      <c r="GF178" s="263"/>
      <c r="GG178" s="263"/>
      <c r="GH178" s="263"/>
      <c r="GI178" s="263"/>
      <c r="GJ178" s="263"/>
      <c r="GK178" s="263"/>
      <c r="GL178" s="263"/>
      <c r="GM178" s="263"/>
    </row>
    <row r="179" spans="1:195" s="103" customFormat="1" ht="32.25" x14ac:dyDescent="0.2">
      <c r="B179" s="103" t="s">
        <v>822</v>
      </c>
      <c r="E179" s="106"/>
      <c r="F179" s="395">
        <v>0.1</v>
      </c>
      <c r="G179" s="316" t="s">
        <v>55</v>
      </c>
      <c r="H179" s="395">
        <v>1</v>
      </c>
      <c r="I179" s="396" t="s">
        <v>918</v>
      </c>
      <c r="J179" s="397">
        <v>0.75</v>
      </c>
      <c r="K179" s="398" t="s">
        <v>55</v>
      </c>
      <c r="L179" s="399"/>
      <c r="M179" s="400"/>
      <c r="N179" s="400"/>
      <c r="O179" s="400"/>
      <c r="P179" s="316"/>
      <c r="Q179" s="401"/>
      <c r="R179" s="316"/>
      <c r="S179" s="395" t="s">
        <v>921</v>
      </c>
      <c r="T179" s="402">
        <v>0.20300000000000001</v>
      </c>
      <c r="U179" s="402">
        <v>7.0600000000000002E-6</v>
      </c>
      <c r="V179" s="402">
        <v>95</v>
      </c>
      <c r="W179" s="402">
        <v>9.2599999999999995E-8</v>
      </c>
      <c r="X179" s="403">
        <v>270</v>
      </c>
      <c r="Y179" s="404" t="s">
        <v>823</v>
      </c>
      <c r="Z179" s="405" t="s">
        <v>1357</v>
      </c>
      <c r="AA179" s="406" t="s">
        <v>1357</v>
      </c>
      <c r="AB179" s="407"/>
      <c r="AC179" s="444"/>
      <c r="AD179" s="409"/>
      <c r="AE179" s="406"/>
      <c r="AF179" s="410" t="s">
        <v>1357</v>
      </c>
      <c r="AG179" s="408" t="s">
        <v>824</v>
      </c>
      <c r="AH179" s="463" t="s">
        <v>1357</v>
      </c>
      <c r="AI179" s="316" t="s">
        <v>824</v>
      </c>
      <c r="AJ179" s="410">
        <v>0.68</v>
      </c>
      <c r="AK179" s="316" t="s">
        <v>825</v>
      </c>
      <c r="AL179" s="411">
        <v>1.9000000000000001E-4</v>
      </c>
      <c r="AM179" s="398" t="s">
        <v>33</v>
      </c>
      <c r="AN179" s="263"/>
      <c r="AO179" s="263"/>
      <c r="AP179" s="263"/>
      <c r="AQ179" s="263"/>
      <c r="AR179" s="263"/>
      <c r="AS179" s="263"/>
      <c r="AT179" s="263"/>
      <c r="AU179" s="263"/>
      <c r="AV179" s="263"/>
      <c r="AW179" s="263"/>
      <c r="AX179" s="263"/>
      <c r="AY179" s="263"/>
      <c r="AZ179" s="263"/>
      <c r="BA179" s="263"/>
      <c r="BB179" s="263"/>
      <c r="BC179" s="263"/>
      <c r="BD179" s="263"/>
      <c r="BE179" s="263"/>
      <c r="BF179" s="263"/>
      <c r="BG179" s="263"/>
      <c r="BH179" s="263"/>
      <c r="BI179" s="263"/>
      <c r="BJ179" s="263"/>
      <c r="BK179" s="263"/>
      <c r="BL179" s="263"/>
      <c r="BM179" s="263"/>
      <c r="BN179" s="263"/>
      <c r="BO179" s="263"/>
      <c r="BP179" s="263"/>
      <c r="BQ179" s="263"/>
      <c r="BR179" s="263"/>
      <c r="BS179" s="263"/>
      <c r="BT179" s="263"/>
      <c r="BU179" s="263"/>
      <c r="BV179" s="263"/>
      <c r="BW179" s="263"/>
      <c r="BX179" s="263"/>
      <c r="BY179" s="263"/>
      <c r="BZ179" s="263"/>
      <c r="CA179" s="263"/>
      <c r="CB179" s="263"/>
      <c r="CC179" s="263"/>
      <c r="CD179" s="263"/>
      <c r="CE179" s="263"/>
      <c r="CF179" s="263"/>
      <c r="CG179" s="263"/>
      <c r="CH179" s="263"/>
      <c r="CI179" s="263"/>
      <c r="CJ179" s="263"/>
      <c r="CK179" s="263"/>
      <c r="CL179" s="263"/>
      <c r="CM179" s="263"/>
      <c r="CN179" s="263"/>
      <c r="CO179" s="263"/>
      <c r="CP179" s="263"/>
      <c r="CQ179" s="263"/>
      <c r="CR179" s="263"/>
      <c r="CS179" s="263"/>
      <c r="CT179" s="263"/>
      <c r="CU179" s="263"/>
      <c r="CV179" s="263"/>
      <c r="CW179" s="263"/>
      <c r="CX179" s="263"/>
      <c r="CY179" s="263"/>
      <c r="CZ179" s="263"/>
      <c r="DA179" s="263"/>
      <c r="DB179" s="263"/>
      <c r="DC179" s="263"/>
      <c r="DD179" s="263"/>
      <c r="DE179" s="263"/>
      <c r="DF179" s="263"/>
      <c r="DG179" s="263"/>
      <c r="DH179" s="263"/>
      <c r="DI179" s="263"/>
      <c r="DJ179" s="263"/>
      <c r="DK179" s="263"/>
      <c r="DL179" s="263"/>
      <c r="DM179" s="263"/>
      <c r="DN179" s="263"/>
      <c r="DO179" s="263"/>
      <c r="DP179" s="263"/>
      <c r="DQ179" s="263"/>
      <c r="DR179" s="263"/>
      <c r="DS179" s="263"/>
      <c r="DT179" s="263"/>
      <c r="DU179" s="263"/>
      <c r="DV179" s="263"/>
      <c r="DW179" s="263"/>
      <c r="DX179" s="263"/>
      <c r="DY179" s="263"/>
      <c r="DZ179" s="263"/>
      <c r="EA179" s="263"/>
      <c r="EB179" s="263"/>
      <c r="EC179" s="263"/>
      <c r="ED179" s="263"/>
      <c r="EE179" s="263"/>
      <c r="EF179" s="263"/>
      <c r="EG179" s="263"/>
      <c r="EH179" s="263"/>
      <c r="EI179" s="263"/>
      <c r="EJ179" s="263"/>
      <c r="EK179" s="263"/>
      <c r="EL179" s="263"/>
      <c r="EM179" s="263"/>
      <c r="EN179" s="263"/>
      <c r="EO179" s="263"/>
      <c r="EP179" s="263"/>
      <c r="EQ179" s="263"/>
      <c r="ER179" s="263"/>
      <c r="ES179" s="263"/>
      <c r="ET179" s="263"/>
      <c r="EU179" s="263"/>
      <c r="EV179" s="263"/>
      <c r="EW179" s="263"/>
      <c r="EX179" s="263"/>
      <c r="EY179" s="263"/>
      <c r="EZ179" s="263"/>
      <c r="FA179" s="263"/>
      <c r="FB179" s="263"/>
      <c r="FC179" s="263"/>
      <c r="FD179" s="263"/>
      <c r="FE179" s="263"/>
      <c r="FF179" s="263"/>
      <c r="FG179" s="263"/>
      <c r="FH179" s="263"/>
      <c r="FI179" s="263"/>
      <c r="FJ179" s="263"/>
      <c r="FK179" s="263"/>
      <c r="FL179" s="263"/>
      <c r="FM179" s="263"/>
      <c r="FN179" s="263"/>
      <c r="FO179" s="263"/>
      <c r="FP179" s="263"/>
      <c r="FQ179" s="263"/>
      <c r="FR179" s="263"/>
      <c r="FS179" s="263"/>
      <c r="FT179" s="263"/>
      <c r="FU179" s="263"/>
      <c r="FV179" s="263"/>
      <c r="FW179" s="263"/>
      <c r="FX179" s="263"/>
      <c r="FY179" s="263"/>
      <c r="FZ179" s="263"/>
      <c r="GA179" s="263"/>
      <c r="GB179" s="263"/>
      <c r="GC179" s="263"/>
      <c r="GD179" s="263"/>
      <c r="GE179" s="263"/>
      <c r="GF179" s="263"/>
      <c r="GG179" s="263"/>
      <c r="GH179" s="263"/>
      <c r="GI179" s="263"/>
      <c r="GJ179" s="263"/>
      <c r="GK179" s="263"/>
      <c r="GL179" s="263"/>
      <c r="GM179" s="263"/>
    </row>
    <row r="180" spans="1:195" s="103" customFormat="1" ht="21.75" x14ac:dyDescent="0.2">
      <c r="B180" s="103" t="s">
        <v>1279</v>
      </c>
      <c r="E180" s="106" t="s">
        <v>588</v>
      </c>
      <c r="F180" s="395">
        <v>0.01</v>
      </c>
      <c r="G180" s="316" t="s">
        <v>55</v>
      </c>
      <c r="H180" s="395">
        <v>1</v>
      </c>
      <c r="I180" s="396" t="s">
        <v>918</v>
      </c>
      <c r="J180" s="397">
        <v>0.1</v>
      </c>
      <c r="K180" s="398" t="s">
        <v>55</v>
      </c>
      <c r="L180" s="399"/>
      <c r="M180" s="400"/>
      <c r="N180" s="400"/>
      <c r="O180" s="400"/>
      <c r="P180" s="316"/>
      <c r="Q180" s="401"/>
      <c r="R180" s="316"/>
      <c r="S180" s="395" t="s">
        <v>921</v>
      </c>
      <c r="T180" s="402"/>
      <c r="U180" s="402"/>
      <c r="V180" s="402"/>
      <c r="W180" s="402"/>
      <c r="X180" s="403"/>
      <c r="Y180" s="404"/>
      <c r="Z180" s="405" t="s">
        <v>1357</v>
      </c>
      <c r="AA180" s="406" t="s">
        <v>1357</v>
      </c>
      <c r="AB180" s="407"/>
      <c r="AC180" s="444"/>
      <c r="AD180" s="409"/>
      <c r="AE180" s="406"/>
      <c r="AF180" s="410">
        <v>0.05</v>
      </c>
      <c r="AG180" s="408" t="s">
        <v>826</v>
      </c>
      <c r="AH180" s="463" t="s">
        <v>1357</v>
      </c>
      <c r="AI180" s="316" t="s">
        <v>1357</v>
      </c>
      <c r="AJ180" s="410" t="s">
        <v>1357</v>
      </c>
      <c r="AK180" s="316" t="s">
        <v>1357</v>
      </c>
      <c r="AL180" s="411" t="s">
        <v>1357</v>
      </c>
      <c r="AM180" s="398" t="s">
        <v>1357</v>
      </c>
      <c r="AN180" s="263"/>
      <c r="AO180" s="263"/>
      <c r="AP180" s="263"/>
      <c r="AQ180" s="263"/>
      <c r="AR180" s="263"/>
      <c r="AS180" s="263"/>
      <c r="AT180" s="263"/>
      <c r="AU180" s="263"/>
      <c r="AV180" s="263"/>
      <c r="AW180" s="263"/>
      <c r="AX180" s="263"/>
      <c r="AY180" s="263"/>
      <c r="AZ180" s="263"/>
      <c r="BA180" s="263"/>
      <c r="BB180" s="263"/>
      <c r="BC180" s="263"/>
      <c r="BD180" s="263"/>
      <c r="BE180" s="263"/>
      <c r="BF180" s="263"/>
      <c r="BG180" s="263"/>
      <c r="BH180" s="263"/>
      <c r="BI180" s="263"/>
      <c r="BJ180" s="263"/>
      <c r="BK180" s="263"/>
      <c r="BL180" s="263"/>
      <c r="BM180" s="263"/>
      <c r="BN180" s="263"/>
      <c r="BO180" s="263"/>
      <c r="BP180" s="263"/>
      <c r="BQ180" s="263"/>
      <c r="BR180" s="263"/>
      <c r="BS180" s="263"/>
      <c r="BT180" s="263"/>
      <c r="BU180" s="263"/>
      <c r="BV180" s="263"/>
      <c r="BW180" s="263"/>
      <c r="BX180" s="263"/>
      <c r="BY180" s="263"/>
      <c r="BZ180" s="263"/>
      <c r="CA180" s="263"/>
      <c r="CB180" s="263"/>
      <c r="CC180" s="263"/>
      <c r="CD180" s="263"/>
      <c r="CE180" s="263"/>
      <c r="CF180" s="263"/>
      <c r="CG180" s="263"/>
      <c r="CH180" s="263"/>
      <c r="CI180" s="263"/>
      <c r="CJ180" s="263"/>
      <c r="CK180" s="263"/>
      <c r="CL180" s="263"/>
      <c r="CM180" s="263"/>
      <c r="CN180" s="263"/>
      <c r="CO180" s="263"/>
      <c r="CP180" s="263"/>
      <c r="CQ180" s="263"/>
      <c r="CR180" s="263"/>
      <c r="CS180" s="263"/>
      <c r="CT180" s="263"/>
      <c r="CU180" s="263"/>
      <c r="CV180" s="263"/>
      <c r="CW180" s="263"/>
      <c r="CX180" s="263"/>
      <c r="CY180" s="263"/>
      <c r="CZ180" s="263"/>
      <c r="DA180" s="263"/>
      <c r="DB180" s="263"/>
      <c r="DC180" s="263"/>
      <c r="DD180" s="263"/>
      <c r="DE180" s="263"/>
      <c r="DF180" s="263"/>
      <c r="DG180" s="263"/>
      <c r="DH180" s="263"/>
      <c r="DI180" s="263"/>
      <c r="DJ180" s="263"/>
      <c r="DK180" s="263"/>
      <c r="DL180" s="263"/>
      <c r="DM180" s="263"/>
      <c r="DN180" s="263"/>
      <c r="DO180" s="263"/>
      <c r="DP180" s="263"/>
      <c r="DQ180" s="263"/>
      <c r="DR180" s="263"/>
      <c r="DS180" s="263"/>
      <c r="DT180" s="263"/>
      <c r="DU180" s="263"/>
      <c r="DV180" s="263"/>
      <c r="DW180" s="263"/>
      <c r="DX180" s="263"/>
      <c r="DY180" s="263"/>
      <c r="DZ180" s="263"/>
      <c r="EA180" s="263"/>
      <c r="EB180" s="263"/>
      <c r="EC180" s="263"/>
      <c r="ED180" s="263"/>
      <c r="EE180" s="263"/>
      <c r="EF180" s="263"/>
      <c r="EG180" s="263"/>
      <c r="EH180" s="263"/>
      <c r="EI180" s="263"/>
      <c r="EJ180" s="263"/>
      <c r="EK180" s="263"/>
      <c r="EL180" s="263"/>
      <c r="EM180" s="263"/>
      <c r="EN180" s="263"/>
      <c r="EO180" s="263"/>
      <c r="EP180" s="263"/>
      <c r="EQ180" s="263"/>
      <c r="ER180" s="263"/>
      <c r="ES180" s="263"/>
      <c r="ET180" s="263"/>
      <c r="EU180" s="263"/>
      <c r="EV180" s="263"/>
      <c r="EW180" s="263"/>
      <c r="EX180" s="263"/>
      <c r="EY180" s="263"/>
      <c r="EZ180" s="263"/>
      <c r="FA180" s="263"/>
      <c r="FB180" s="263"/>
      <c r="FC180" s="263"/>
      <c r="FD180" s="263"/>
      <c r="FE180" s="263"/>
      <c r="FF180" s="263"/>
      <c r="FG180" s="263"/>
      <c r="FH180" s="263"/>
      <c r="FI180" s="263"/>
      <c r="FJ180" s="263"/>
      <c r="FK180" s="263"/>
      <c r="FL180" s="263"/>
      <c r="FM180" s="263"/>
      <c r="FN180" s="263"/>
      <c r="FO180" s="263"/>
      <c r="FP180" s="263"/>
      <c r="FQ180" s="263"/>
      <c r="FR180" s="263"/>
      <c r="FS180" s="263"/>
      <c r="FT180" s="263"/>
      <c r="FU180" s="263"/>
      <c r="FV180" s="263"/>
      <c r="FW180" s="263"/>
      <c r="FX180" s="263"/>
      <c r="FY180" s="263"/>
      <c r="FZ180" s="263"/>
      <c r="GA180" s="263"/>
      <c r="GB180" s="263"/>
      <c r="GC180" s="263"/>
      <c r="GD180" s="263"/>
      <c r="GE180" s="263"/>
      <c r="GF180" s="263"/>
      <c r="GG180" s="263"/>
      <c r="GH180" s="263"/>
      <c r="GI180" s="263"/>
      <c r="GJ180" s="263"/>
      <c r="GK180" s="263"/>
      <c r="GL180" s="263"/>
      <c r="GM180" s="263"/>
    </row>
    <row r="181" spans="1:195" s="103" customFormat="1" ht="32.25" x14ac:dyDescent="0.2">
      <c r="B181" s="103" t="s">
        <v>1280</v>
      </c>
      <c r="E181" s="106" t="s">
        <v>589</v>
      </c>
      <c r="F181" s="395">
        <v>0.1</v>
      </c>
      <c r="G181" s="316" t="s">
        <v>827</v>
      </c>
      <c r="H181" s="395">
        <v>1</v>
      </c>
      <c r="I181" s="396" t="s">
        <v>918</v>
      </c>
      <c r="J181" s="397">
        <v>0.1</v>
      </c>
      <c r="K181" s="398" t="s">
        <v>828</v>
      </c>
      <c r="L181" s="399"/>
      <c r="M181" s="400"/>
      <c r="N181" s="400"/>
      <c r="O181" s="400"/>
      <c r="P181" s="316"/>
      <c r="Q181" s="401"/>
      <c r="R181" s="316"/>
      <c r="S181" s="395" t="s">
        <v>921</v>
      </c>
      <c r="T181" s="402"/>
      <c r="U181" s="402"/>
      <c r="V181" s="402"/>
      <c r="W181" s="402"/>
      <c r="X181" s="403"/>
      <c r="Y181" s="404"/>
      <c r="Z181" s="405" t="s">
        <v>1357</v>
      </c>
      <c r="AA181" s="406" t="s">
        <v>1357</v>
      </c>
      <c r="AB181" s="407">
        <v>3.0000000000000001E-3</v>
      </c>
      <c r="AC181" s="444" t="s">
        <v>829</v>
      </c>
      <c r="AD181" s="409"/>
      <c r="AE181" s="406"/>
      <c r="AF181" s="410">
        <v>3.0000000000000001E-3</v>
      </c>
      <c r="AG181" s="408" t="s">
        <v>830</v>
      </c>
      <c r="AH181" s="463" t="s">
        <v>1357</v>
      </c>
      <c r="AI181" s="316" t="s">
        <v>1357</v>
      </c>
      <c r="AJ181" s="410">
        <v>0.11</v>
      </c>
      <c r="AK181" s="316" t="s">
        <v>831</v>
      </c>
      <c r="AL181" s="411" t="s">
        <v>1357</v>
      </c>
      <c r="AM181" s="398" t="s">
        <v>1357</v>
      </c>
      <c r="AN181" s="263"/>
      <c r="AO181" s="263"/>
      <c r="AP181" s="263"/>
      <c r="AQ181" s="263"/>
      <c r="AR181" s="263"/>
      <c r="AS181" s="263"/>
      <c r="AT181" s="263"/>
      <c r="AU181" s="263"/>
      <c r="AV181" s="263"/>
      <c r="AW181" s="263"/>
      <c r="AX181" s="263"/>
      <c r="AY181" s="263"/>
      <c r="AZ181" s="263"/>
      <c r="BA181" s="263"/>
      <c r="BB181" s="263"/>
      <c r="BC181" s="263"/>
      <c r="BD181" s="263"/>
      <c r="BE181" s="263"/>
      <c r="BF181" s="263"/>
      <c r="BG181" s="263"/>
      <c r="BH181" s="263"/>
      <c r="BI181" s="263"/>
      <c r="BJ181" s="263"/>
      <c r="BK181" s="263"/>
      <c r="BL181" s="263"/>
      <c r="BM181" s="263"/>
      <c r="BN181" s="263"/>
      <c r="BO181" s="263"/>
      <c r="BP181" s="263"/>
      <c r="BQ181" s="263"/>
      <c r="BR181" s="263"/>
      <c r="BS181" s="263"/>
      <c r="BT181" s="263"/>
      <c r="BU181" s="263"/>
      <c r="BV181" s="263"/>
      <c r="BW181" s="263"/>
      <c r="BX181" s="263"/>
      <c r="BY181" s="263"/>
      <c r="BZ181" s="263"/>
      <c r="CA181" s="263"/>
      <c r="CB181" s="263"/>
      <c r="CC181" s="263"/>
      <c r="CD181" s="263"/>
      <c r="CE181" s="263"/>
      <c r="CF181" s="263"/>
      <c r="CG181" s="263"/>
      <c r="CH181" s="263"/>
      <c r="CI181" s="263"/>
      <c r="CJ181" s="263"/>
      <c r="CK181" s="263"/>
      <c r="CL181" s="263"/>
      <c r="CM181" s="263"/>
      <c r="CN181" s="263"/>
      <c r="CO181" s="263"/>
      <c r="CP181" s="263"/>
      <c r="CQ181" s="263"/>
      <c r="CR181" s="263"/>
      <c r="CS181" s="263"/>
      <c r="CT181" s="263"/>
      <c r="CU181" s="263"/>
      <c r="CV181" s="263"/>
      <c r="CW181" s="263"/>
      <c r="CX181" s="263"/>
      <c r="CY181" s="263"/>
      <c r="CZ181" s="263"/>
      <c r="DA181" s="263"/>
      <c r="DB181" s="263"/>
      <c r="DC181" s="263"/>
      <c r="DD181" s="263"/>
      <c r="DE181" s="263"/>
      <c r="DF181" s="263"/>
      <c r="DG181" s="263"/>
      <c r="DH181" s="263"/>
      <c r="DI181" s="263"/>
      <c r="DJ181" s="263"/>
      <c r="DK181" s="263"/>
      <c r="DL181" s="263"/>
      <c r="DM181" s="263"/>
      <c r="DN181" s="263"/>
      <c r="DO181" s="263"/>
      <c r="DP181" s="263"/>
      <c r="DQ181" s="263"/>
      <c r="DR181" s="263"/>
      <c r="DS181" s="263"/>
      <c r="DT181" s="263"/>
      <c r="DU181" s="263"/>
      <c r="DV181" s="263"/>
      <c r="DW181" s="263"/>
      <c r="DX181" s="263"/>
      <c r="DY181" s="263"/>
      <c r="DZ181" s="263"/>
      <c r="EA181" s="263"/>
      <c r="EB181" s="263"/>
      <c r="EC181" s="263"/>
      <c r="ED181" s="263"/>
      <c r="EE181" s="263"/>
      <c r="EF181" s="263"/>
      <c r="EG181" s="263"/>
      <c r="EH181" s="263"/>
      <c r="EI181" s="263"/>
      <c r="EJ181" s="263"/>
      <c r="EK181" s="263"/>
      <c r="EL181" s="263"/>
      <c r="EM181" s="263"/>
      <c r="EN181" s="263"/>
      <c r="EO181" s="263"/>
      <c r="EP181" s="263"/>
      <c r="EQ181" s="263"/>
      <c r="ER181" s="263"/>
      <c r="ES181" s="263"/>
      <c r="ET181" s="263"/>
      <c r="EU181" s="263"/>
      <c r="EV181" s="263"/>
      <c r="EW181" s="263"/>
      <c r="EX181" s="263"/>
      <c r="EY181" s="263"/>
      <c r="EZ181" s="263"/>
      <c r="FA181" s="263"/>
      <c r="FB181" s="263"/>
      <c r="FC181" s="263"/>
      <c r="FD181" s="263"/>
      <c r="FE181" s="263"/>
      <c r="FF181" s="263"/>
      <c r="FG181" s="263"/>
      <c r="FH181" s="263"/>
      <c r="FI181" s="263"/>
      <c r="FJ181" s="263"/>
      <c r="FK181" s="263"/>
      <c r="FL181" s="263"/>
      <c r="FM181" s="263"/>
      <c r="FN181" s="263"/>
      <c r="FO181" s="263"/>
      <c r="FP181" s="263"/>
      <c r="FQ181" s="263"/>
      <c r="FR181" s="263"/>
      <c r="FS181" s="263"/>
      <c r="FT181" s="263"/>
      <c r="FU181" s="263"/>
      <c r="FV181" s="263"/>
      <c r="FW181" s="263"/>
      <c r="FX181" s="263"/>
      <c r="FY181" s="263"/>
      <c r="FZ181" s="263"/>
      <c r="GA181" s="263"/>
      <c r="GB181" s="263"/>
      <c r="GC181" s="263"/>
      <c r="GD181" s="263"/>
      <c r="GE181" s="263"/>
      <c r="GF181" s="263"/>
      <c r="GG181" s="263"/>
      <c r="GH181" s="263"/>
      <c r="GI181" s="263"/>
      <c r="GJ181" s="263"/>
      <c r="GK181" s="263"/>
      <c r="GL181" s="263"/>
      <c r="GM181" s="263"/>
    </row>
    <row r="182" spans="1:195" s="103" customFormat="1" ht="32.25" x14ac:dyDescent="0.2">
      <c r="B182" s="103" t="s">
        <v>1283</v>
      </c>
      <c r="E182" s="106" t="s">
        <v>590</v>
      </c>
      <c r="F182" s="395">
        <v>0.25</v>
      </c>
      <c r="G182" s="316" t="s">
        <v>832</v>
      </c>
      <c r="H182" s="395">
        <v>1</v>
      </c>
      <c r="I182" s="396" t="s">
        <v>918</v>
      </c>
      <c r="J182" s="397">
        <v>0.8</v>
      </c>
      <c r="K182" s="398" t="s">
        <v>832</v>
      </c>
      <c r="L182" s="399"/>
      <c r="M182" s="400"/>
      <c r="N182" s="400"/>
      <c r="O182" s="400"/>
      <c r="P182" s="316"/>
      <c r="Q182" s="401"/>
      <c r="R182" s="316"/>
      <c r="S182" s="395" t="s">
        <v>921</v>
      </c>
      <c r="T182" s="402">
        <v>0.08</v>
      </c>
      <c r="U182" s="402">
        <v>7.9999999999999996E-6</v>
      </c>
      <c r="V182" s="402">
        <v>14</v>
      </c>
      <c r="W182" s="402">
        <v>6.8999999999999996E-8</v>
      </c>
      <c r="X182" s="403">
        <v>353</v>
      </c>
      <c r="Y182" s="404" t="s">
        <v>364</v>
      </c>
      <c r="Z182" s="405" t="s">
        <v>1357</v>
      </c>
      <c r="AA182" s="406" t="s">
        <v>1357</v>
      </c>
      <c r="AB182" s="407"/>
      <c r="AC182" s="444"/>
      <c r="AD182" s="409" t="s">
        <v>1357</v>
      </c>
      <c r="AE182" s="406" t="s">
        <v>1357</v>
      </c>
      <c r="AF182" s="410">
        <v>0.03</v>
      </c>
      <c r="AG182" s="316" t="s">
        <v>833</v>
      </c>
      <c r="AH182" s="411" t="s">
        <v>1357</v>
      </c>
      <c r="AI182" s="316" t="s">
        <v>1357</v>
      </c>
      <c r="AJ182" s="410" t="s">
        <v>1357</v>
      </c>
      <c r="AK182" s="316" t="s">
        <v>1357</v>
      </c>
      <c r="AL182" s="411" t="s">
        <v>1357</v>
      </c>
      <c r="AM182" s="398" t="s">
        <v>1357</v>
      </c>
      <c r="AN182" s="263"/>
      <c r="AO182" s="263"/>
      <c r="AP182" s="263"/>
      <c r="AQ182" s="263"/>
      <c r="AR182" s="263"/>
      <c r="AS182" s="263"/>
      <c r="AT182" s="263"/>
      <c r="AU182" s="263"/>
      <c r="AV182" s="263"/>
      <c r="AW182" s="263"/>
      <c r="AX182" s="263"/>
      <c r="AY182" s="263"/>
      <c r="AZ182" s="263"/>
      <c r="BA182" s="263"/>
      <c r="BB182" s="263"/>
      <c r="BC182" s="263"/>
      <c r="BD182" s="263"/>
      <c r="BE182" s="263"/>
      <c r="BF182" s="263"/>
      <c r="BG182" s="263"/>
      <c r="BH182" s="263"/>
      <c r="BI182" s="263"/>
      <c r="BJ182" s="263"/>
      <c r="BK182" s="263"/>
      <c r="BL182" s="263"/>
      <c r="BM182" s="263"/>
      <c r="BN182" s="263"/>
      <c r="BO182" s="263"/>
      <c r="BP182" s="263"/>
      <c r="BQ182" s="263"/>
      <c r="BR182" s="263"/>
      <c r="BS182" s="263"/>
      <c r="BT182" s="263"/>
      <c r="BU182" s="263"/>
      <c r="BV182" s="263"/>
      <c r="BW182" s="263"/>
      <c r="BX182" s="263"/>
      <c r="BY182" s="263"/>
      <c r="BZ182" s="263"/>
      <c r="CA182" s="263"/>
      <c r="CB182" s="263"/>
      <c r="CC182" s="263"/>
      <c r="CD182" s="263"/>
      <c r="CE182" s="263"/>
      <c r="CF182" s="263"/>
      <c r="CG182" s="263"/>
      <c r="CH182" s="263"/>
      <c r="CI182" s="263"/>
      <c r="CJ182" s="263"/>
      <c r="CK182" s="263"/>
      <c r="CL182" s="263"/>
      <c r="CM182" s="263"/>
      <c r="CN182" s="263"/>
      <c r="CO182" s="263"/>
      <c r="CP182" s="263"/>
      <c r="CQ182" s="263"/>
      <c r="CR182" s="263"/>
      <c r="CS182" s="263"/>
      <c r="CT182" s="263"/>
      <c r="CU182" s="263"/>
      <c r="CV182" s="263"/>
      <c r="CW182" s="263"/>
      <c r="CX182" s="263"/>
      <c r="CY182" s="263"/>
      <c r="CZ182" s="263"/>
      <c r="DA182" s="263"/>
      <c r="DB182" s="263"/>
      <c r="DC182" s="263"/>
      <c r="DD182" s="263"/>
      <c r="DE182" s="263"/>
      <c r="DF182" s="263"/>
      <c r="DG182" s="263"/>
      <c r="DH182" s="263"/>
      <c r="DI182" s="263"/>
      <c r="DJ182" s="263"/>
      <c r="DK182" s="263"/>
      <c r="DL182" s="263"/>
      <c r="DM182" s="263"/>
      <c r="DN182" s="263"/>
      <c r="DO182" s="263"/>
      <c r="DP182" s="263"/>
      <c r="DQ182" s="263"/>
      <c r="DR182" s="263"/>
      <c r="DS182" s="263"/>
      <c r="DT182" s="263"/>
      <c r="DU182" s="263"/>
      <c r="DV182" s="263"/>
      <c r="DW182" s="263"/>
      <c r="DX182" s="263"/>
      <c r="DY182" s="263"/>
      <c r="DZ182" s="263"/>
      <c r="EA182" s="263"/>
      <c r="EB182" s="263"/>
      <c r="EC182" s="263"/>
      <c r="ED182" s="263"/>
      <c r="EE182" s="263"/>
      <c r="EF182" s="263"/>
      <c r="EG182" s="263"/>
      <c r="EH182" s="263"/>
      <c r="EI182" s="263"/>
      <c r="EJ182" s="263"/>
      <c r="EK182" s="263"/>
      <c r="EL182" s="263"/>
      <c r="EM182" s="263"/>
      <c r="EN182" s="263"/>
      <c r="EO182" s="263"/>
      <c r="EP182" s="263"/>
      <c r="EQ182" s="263"/>
      <c r="ER182" s="263"/>
      <c r="ES182" s="263"/>
      <c r="ET182" s="263"/>
      <c r="EU182" s="263"/>
      <c r="EV182" s="263"/>
      <c r="EW182" s="263"/>
      <c r="EX182" s="263"/>
      <c r="EY182" s="263"/>
      <c r="EZ182" s="263"/>
      <c r="FA182" s="263"/>
      <c r="FB182" s="263"/>
      <c r="FC182" s="263"/>
      <c r="FD182" s="263"/>
      <c r="FE182" s="263"/>
      <c r="FF182" s="263"/>
      <c r="FG182" s="263"/>
      <c r="FH182" s="263"/>
      <c r="FI182" s="263"/>
      <c r="FJ182" s="263"/>
      <c r="FK182" s="263"/>
      <c r="FL182" s="263"/>
      <c r="FM182" s="263"/>
      <c r="FN182" s="263"/>
      <c r="FO182" s="263"/>
      <c r="FP182" s="263"/>
      <c r="FQ182" s="263"/>
      <c r="FR182" s="263"/>
      <c r="FS182" s="263"/>
      <c r="FT182" s="263"/>
      <c r="FU182" s="263"/>
      <c r="FV182" s="263"/>
      <c r="FW182" s="263"/>
      <c r="FX182" s="263"/>
      <c r="FY182" s="263"/>
      <c r="FZ182" s="263"/>
      <c r="GA182" s="263"/>
      <c r="GB182" s="263"/>
      <c r="GC182" s="263"/>
      <c r="GD182" s="263"/>
      <c r="GE182" s="263"/>
      <c r="GF182" s="263"/>
      <c r="GG182" s="263"/>
      <c r="GH182" s="263"/>
      <c r="GI182" s="263"/>
      <c r="GJ182" s="263"/>
      <c r="GK182" s="263"/>
      <c r="GL182" s="263"/>
      <c r="GM182" s="263"/>
    </row>
    <row r="183" spans="1:195" s="103" customFormat="1" ht="32.25" x14ac:dyDescent="0.2">
      <c r="B183" s="287" t="s">
        <v>1285</v>
      </c>
      <c r="C183" s="287"/>
      <c r="E183" s="102" t="s">
        <v>591</v>
      </c>
      <c r="F183" s="395">
        <v>0.25</v>
      </c>
      <c r="G183" s="316" t="s">
        <v>55</v>
      </c>
      <c r="H183" s="395">
        <v>1</v>
      </c>
      <c r="I183" s="396" t="s">
        <v>918</v>
      </c>
      <c r="J183" s="397">
        <v>0.8</v>
      </c>
      <c r="K183" s="398" t="s">
        <v>55</v>
      </c>
      <c r="L183" s="399"/>
      <c r="M183" s="400"/>
      <c r="N183" s="400"/>
      <c r="O183" s="400"/>
      <c r="P183" s="316"/>
      <c r="Q183" s="401"/>
      <c r="R183" s="316"/>
      <c r="S183" s="395" t="s">
        <v>921</v>
      </c>
      <c r="T183" s="402">
        <v>5.4100000000000002E-2</v>
      </c>
      <c r="U183" s="402">
        <v>6.5699999999999998E-6</v>
      </c>
      <c r="V183" s="402">
        <v>302</v>
      </c>
      <c r="W183" s="402">
        <v>4.5699999999999998E-7</v>
      </c>
      <c r="X183" s="403">
        <v>130</v>
      </c>
      <c r="Y183" s="404" t="s">
        <v>364</v>
      </c>
      <c r="Z183" s="405" t="s">
        <v>1357</v>
      </c>
      <c r="AA183" s="406" t="s">
        <v>1357</v>
      </c>
      <c r="AB183" s="407">
        <v>5.0000000000000001E-4</v>
      </c>
      <c r="AC183" s="444" t="s">
        <v>834</v>
      </c>
      <c r="AD183" s="409"/>
      <c r="AE183" s="406"/>
      <c r="AF183" s="410">
        <v>5.0000000000000001E-4</v>
      </c>
      <c r="AG183" s="316" t="s">
        <v>835</v>
      </c>
      <c r="AH183" s="411" t="s">
        <v>1357</v>
      </c>
      <c r="AI183" s="316" t="s">
        <v>1357</v>
      </c>
      <c r="AJ183" s="410">
        <v>0.03</v>
      </c>
      <c r="AK183" s="316" t="s">
        <v>836</v>
      </c>
      <c r="AL183" s="411" t="s">
        <v>1357</v>
      </c>
      <c r="AM183" s="398" t="s">
        <v>1357</v>
      </c>
      <c r="AN183" s="263"/>
      <c r="AO183" s="263"/>
      <c r="AP183" s="263"/>
      <c r="AQ183" s="263"/>
      <c r="AR183" s="263"/>
      <c r="AS183" s="263"/>
      <c r="AT183" s="263"/>
      <c r="AU183" s="263"/>
      <c r="AV183" s="263"/>
      <c r="AW183" s="263"/>
      <c r="AX183" s="263"/>
      <c r="AY183" s="263"/>
      <c r="AZ183" s="263"/>
      <c r="BA183" s="263"/>
      <c r="BB183" s="263"/>
      <c r="BC183" s="263"/>
      <c r="BD183" s="263"/>
      <c r="BE183" s="263"/>
      <c r="BF183" s="263"/>
      <c r="BG183" s="263"/>
      <c r="BH183" s="263"/>
      <c r="BI183" s="263"/>
      <c r="BJ183" s="263"/>
      <c r="BK183" s="263"/>
      <c r="BL183" s="263"/>
      <c r="BM183" s="263"/>
      <c r="BN183" s="263"/>
      <c r="BO183" s="263"/>
      <c r="BP183" s="263"/>
      <c r="BQ183" s="263"/>
      <c r="BR183" s="263"/>
      <c r="BS183" s="263"/>
      <c r="BT183" s="263"/>
      <c r="BU183" s="263"/>
      <c r="BV183" s="263"/>
      <c r="BW183" s="263"/>
      <c r="BX183" s="263"/>
      <c r="BY183" s="263"/>
      <c r="BZ183" s="263"/>
      <c r="CA183" s="263"/>
      <c r="CB183" s="263"/>
      <c r="CC183" s="263"/>
      <c r="CD183" s="263"/>
      <c r="CE183" s="263"/>
      <c r="CF183" s="263"/>
      <c r="CG183" s="263"/>
      <c r="CH183" s="263"/>
      <c r="CI183" s="263"/>
      <c r="CJ183" s="263"/>
      <c r="CK183" s="263"/>
      <c r="CL183" s="263"/>
      <c r="CM183" s="263"/>
      <c r="CN183" s="263"/>
      <c r="CO183" s="263"/>
      <c r="CP183" s="263"/>
      <c r="CQ183" s="263"/>
      <c r="CR183" s="263"/>
      <c r="CS183" s="263"/>
      <c r="CT183" s="263"/>
      <c r="CU183" s="263"/>
      <c r="CV183" s="263"/>
      <c r="CW183" s="263"/>
      <c r="CX183" s="263"/>
      <c r="CY183" s="263"/>
      <c r="CZ183" s="263"/>
      <c r="DA183" s="263"/>
      <c r="DB183" s="263"/>
      <c r="DC183" s="263"/>
      <c r="DD183" s="263"/>
      <c r="DE183" s="263"/>
      <c r="DF183" s="263"/>
      <c r="DG183" s="263"/>
      <c r="DH183" s="263"/>
      <c r="DI183" s="263"/>
      <c r="DJ183" s="263"/>
      <c r="DK183" s="263"/>
      <c r="DL183" s="263"/>
      <c r="DM183" s="263"/>
      <c r="DN183" s="263"/>
      <c r="DO183" s="263"/>
      <c r="DP183" s="263"/>
      <c r="DQ183" s="263"/>
      <c r="DR183" s="263"/>
      <c r="DS183" s="263"/>
      <c r="DT183" s="263"/>
      <c r="DU183" s="263"/>
      <c r="DV183" s="263"/>
      <c r="DW183" s="263"/>
      <c r="DX183" s="263"/>
      <c r="DY183" s="263"/>
      <c r="DZ183" s="263"/>
      <c r="EA183" s="263"/>
      <c r="EB183" s="263"/>
      <c r="EC183" s="263"/>
      <c r="ED183" s="263"/>
      <c r="EE183" s="263"/>
      <c r="EF183" s="263"/>
      <c r="EG183" s="263"/>
      <c r="EH183" s="263"/>
      <c r="EI183" s="263"/>
      <c r="EJ183" s="263"/>
      <c r="EK183" s="263"/>
      <c r="EL183" s="263"/>
      <c r="EM183" s="263"/>
      <c r="EN183" s="263"/>
      <c r="EO183" s="263"/>
      <c r="EP183" s="263"/>
      <c r="EQ183" s="263"/>
      <c r="ER183" s="263"/>
      <c r="ES183" s="263"/>
      <c r="ET183" s="263"/>
      <c r="EU183" s="263"/>
      <c r="EV183" s="263"/>
      <c r="EW183" s="263"/>
      <c r="EX183" s="263"/>
      <c r="EY183" s="263"/>
      <c r="EZ183" s="263"/>
      <c r="FA183" s="263"/>
      <c r="FB183" s="263"/>
      <c r="FC183" s="263"/>
      <c r="FD183" s="263"/>
      <c r="FE183" s="263"/>
      <c r="FF183" s="263"/>
      <c r="FG183" s="263"/>
      <c r="FH183" s="263"/>
      <c r="FI183" s="263"/>
      <c r="FJ183" s="263"/>
      <c r="FK183" s="263"/>
      <c r="FL183" s="263"/>
      <c r="FM183" s="263"/>
      <c r="FN183" s="263"/>
      <c r="FO183" s="263"/>
      <c r="FP183" s="263"/>
      <c r="FQ183" s="263"/>
      <c r="FR183" s="263"/>
      <c r="FS183" s="263"/>
      <c r="FT183" s="263"/>
      <c r="FU183" s="263"/>
      <c r="FV183" s="263"/>
      <c r="FW183" s="263"/>
      <c r="FX183" s="263"/>
      <c r="FY183" s="263"/>
      <c r="FZ183" s="263"/>
      <c r="GA183" s="263"/>
      <c r="GB183" s="263"/>
      <c r="GC183" s="263"/>
      <c r="GD183" s="263"/>
      <c r="GE183" s="263"/>
      <c r="GF183" s="263"/>
      <c r="GG183" s="263"/>
      <c r="GH183" s="263"/>
      <c r="GI183" s="263"/>
      <c r="GJ183" s="263"/>
      <c r="GK183" s="263"/>
      <c r="GL183" s="263"/>
      <c r="GM183" s="263"/>
    </row>
    <row r="184" spans="1:195" s="103" customFormat="1" ht="12.75" x14ac:dyDescent="0.2">
      <c r="B184" s="287"/>
      <c r="C184" s="287"/>
      <c r="E184" s="102"/>
      <c r="F184" s="395"/>
      <c r="G184" s="316"/>
      <c r="H184" s="395"/>
      <c r="I184" s="396"/>
      <c r="J184" s="397"/>
      <c r="K184" s="398"/>
      <c r="L184" s="399"/>
      <c r="M184" s="400"/>
      <c r="N184" s="400"/>
      <c r="O184" s="400"/>
      <c r="P184" s="316"/>
      <c r="Q184" s="401"/>
      <c r="R184" s="316"/>
      <c r="S184" s="395"/>
      <c r="T184" s="402"/>
      <c r="U184" s="402"/>
      <c r="V184" s="402"/>
      <c r="W184" s="402"/>
      <c r="X184" s="403"/>
      <c r="Y184" s="404"/>
      <c r="Z184" s="405"/>
      <c r="AA184" s="406"/>
      <c r="AB184" s="407"/>
      <c r="AC184" s="444"/>
      <c r="AD184" s="409"/>
      <c r="AE184" s="406"/>
      <c r="AF184" s="410"/>
      <c r="AG184" s="316"/>
      <c r="AH184" s="411"/>
      <c r="AI184" s="316"/>
      <c r="AJ184" s="410"/>
      <c r="AK184" s="316"/>
      <c r="AL184" s="411"/>
      <c r="AM184" s="398"/>
      <c r="AN184" s="263"/>
      <c r="AO184" s="263"/>
      <c r="AP184" s="263"/>
      <c r="AQ184" s="263"/>
      <c r="AR184" s="263"/>
      <c r="AS184" s="263"/>
      <c r="AT184" s="263"/>
      <c r="AU184" s="263"/>
      <c r="AV184" s="263"/>
      <c r="AW184" s="263"/>
      <c r="AX184" s="263"/>
      <c r="AY184" s="263"/>
      <c r="AZ184" s="263"/>
      <c r="BA184" s="263"/>
      <c r="BB184" s="263"/>
      <c r="BC184" s="263"/>
      <c r="BD184" s="263"/>
      <c r="BE184" s="263"/>
      <c r="BF184" s="263"/>
      <c r="BG184" s="263"/>
      <c r="BH184" s="263"/>
      <c r="BI184" s="263"/>
      <c r="BJ184" s="263"/>
      <c r="BK184" s="263"/>
      <c r="BL184" s="263"/>
      <c r="BM184" s="263"/>
      <c r="BN184" s="263"/>
      <c r="BO184" s="263"/>
      <c r="BP184" s="263"/>
      <c r="BQ184" s="263"/>
      <c r="BR184" s="263"/>
      <c r="BS184" s="263"/>
      <c r="BT184" s="263"/>
      <c r="BU184" s="263"/>
      <c r="BV184" s="263"/>
      <c r="BW184" s="263"/>
      <c r="BX184" s="263"/>
      <c r="BY184" s="263"/>
      <c r="BZ184" s="263"/>
      <c r="CA184" s="263"/>
      <c r="CB184" s="263"/>
      <c r="CC184" s="263"/>
      <c r="CD184" s="263"/>
      <c r="CE184" s="263"/>
      <c r="CF184" s="263"/>
      <c r="CG184" s="263"/>
      <c r="CH184" s="263"/>
      <c r="CI184" s="263"/>
      <c r="CJ184" s="263"/>
      <c r="CK184" s="263"/>
      <c r="CL184" s="263"/>
      <c r="CM184" s="263"/>
      <c r="CN184" s="263"/>
      <c r="CO184" s="263"/>
      <c r="CP184" s="263"/>
      <c r="CQ184" s="263"/>
      <c r="CR184" s="263"/>
      <c r="CS184" s="263"/>
      <c r="CT184" s="263"/>
      <c r="CU184" s="263"/>
      <c r="CV184" s="263"/>
      <c r="CW184" s="263"/>
      <c r="CX184" s="263"/>
      <c r="CY184" s="263"/>
      <c r="CZ184" s="263"/>
      <c r="DA184" s="263"/>
      <c r="DB184" s="263"/>
      <c r="DC184" s="263"/>
      <c r="DD184" s="263"/>
      <c r="DE184" s="263"/>
      <c r="DF184" s="263"/>
      <c r="DG184" s="263"/>
      <c r="DH184" s="263"/>
      <c r="DI184" s="263"/>
      <c r="DJ184" s="263"/>
      <c r="DK184" s="263"/>
      <c r="DL184" s="263"/>
      <c r="DM184" s="263"/>
      <c r="DN184" s="263"/>
      <c r="DO184" s="263"/>
      <c r="DP184" s="263"/>
      <c r="DQ184" s="263"/>
      <c r="DR184" s="263"/>
      <c r="DS184" s="263"/>
      <c r="DT184" s="263"/>
      <c r="DU184" s="263"/>
      <c r="DV184" s="263"/>
      <c r="DW184" s="263"/>
      <c r="DX184" s="263"/>
      <c r="DY184" s="263"/>
      <c r="DZ184" s="263"/>
      <c r="EA184" s="263"/>
      <c r="EB184" s="263"/>
      <c r="EC184" s="263"/>
      <c r="ED184" s="263"/>
      <c r="EE184" s="263"/>
      <c r="EF184" s="263"/>
      <c r="EG184" s="263"/>
      <c r="EH184" s="263"/>
      <c r="EI184" s="263"/>
      <c r="EJ184" s="263"/>
      <c r="EK184" s="263"/>
      <c r="EL184" s="263"/>
      <c r="EM184" s="263"/>
      <c r="EN184" s="263"/>
      <c r="EO184" s="263"/>
      <c r="EP184" s="263"/>
      <c r="EQ184" s="263"/>
      <c r="ER184" s="263"/>
      <c r="ES184" s="263"/>
      <c r="ET184" s="263"/>
      <c r="EU184" s="263"/>
      <c r="EV184" s="263"/>
      <c r="EW184" s="263"/>
      <c r="EX184" s="263"/>
      <c r="EY184" s="263"/>
      <c r="EZ184" s="263"/>
      <c r="FA184" s="263"/>
      <c r="FB184" s="263"/>
      <c r="FC184" s="263"/>
      <c r="FD184" s="263"/>
      <c r="FE184" s="263"/>
      <c r="FF184" s="263"/>
      <c r="FG184" s="263"/>
      <c r="FH184" s="263"/>
      <c r="FI184" s="263"/>
      <c r="FJ184" s="263"/>
      <c r="FK184" s="263"/>
      <c r="FL184" s="263"/>
      <c r="FM184" s="263"/>
      <c r="FN184" s="263"/>
      <c r="FO184" s="263"/>
      <c r="FP184" s="263"/>
      <c r="FQ184" s="263"/>
      <c r="FR184" s="263"/>
      <c r="FS184" s="263"/>
      <c r="FT184" s="263"/>
      <c r="FU184" s="263"/>
      <c r="FV184" s="263"/>
      <c r="FW184" s="263"/>
      <c r="FX184" s="263"/>
      <c r="FY184" s="263"/>
      <c r="FZ184" s="263"/>
      <c r="GA184" s="263"/>
      <c r="GB184" s="263"/>
      <c r="GC184" s="263"/>
      <c r="GD184" s="263"/>
      <c r="GE184" s="263"/>
      <c r="GF184" s="263"/>
      <c r="GG184" s="263"/>
      <c r="GH184" s="263"/>
      <c r="GI184" s="263"/>
      <c r="GJ184" s="263"/>
      <c r="GK184" s="263"/>
      <c r="GL184" s="263"/>
      <c r="GM184" s="263"/>
    </row>
    <row r="185" spans="1:195" ht="13.5" thickBot="1" x14ac:dyDescent="0.25">
      <c r="A185" s="555"/>
      <c r="B185" s="555"/>
      <c r="C185" s="555"/>
      <c r="D185" s="125"/>
      <c r="E185" s="555"/>
      <c r="F185" s="556"/>
      <c r="G185" s="557"/>
      <c r="H185" s="556"/>
      <c r="I185" s="558"/>
      <c r="J185" s="555"/>
      <c r="K185" s="559"/>
      <c r="L185" s="560"/>
      <c r="M185" s="560"/>
      <c r="N185" s="560"/>
      <c r="O185" s="560"/>
      <c r="P185" s="557"/>
      <c r="Q185" s="561"/>
      <c r="R185" s="557"/>
      <c r="S185" s="562"/>
      <c r="T185" s="563"/>
      <c r="U185" s="563"/>
      <c r="V185" s="563"/>
      <c r="W185" s="563"/>
      <c r="X185" s="564"/>
      <c r="Y185" s="565"/>
      <c r="Z185" s="566"/>
      <c r="AA185" s="567"/>
      <c r="AB185" s="568"/>
      <c r="AC185" s="569"/>
      <c r="AD185" s="570"/>
      <c r="AE185" s="567"/>
      <c r="AF185" s="571"/>
      <c r="AG185" s="572"/>
      <c r="AH185" s="573"/>
      <c r="AI185" s="572"/>
      <c r="AJ185" s="571"/>
      <c r="AK185" s="572"/>
      <c r="AL185" s="573"/>
      <c r="AM185" s="574"/>
      <c r="AN185" s="263"/>
      <c r="AO185" s="263"/>
      <c r="AP185" s="263"/>
      <c r="AQ185" s="263"/>
      <c r="AR185" s="263"/>
      <c r="AS185" s="263"/>
      <c r="AT185" s="263"/>
      <c r="AU185" s="263"/>
      <c r="AV185" s="263"/>
      <c r="AW185" s="263"/>
      <c r="AX185" s="263"/>
      <c r="AY185" s="263"/>
      <c r="AZ185" s="263"/>
      <c r="BA185" s="263"/>
      <c r="BB185" s="263"/>
      <c r="BC185" s="263"/>
      <c r="BD185" s="263"/>
      <c r="BE185" s="263"/>
      <c r="BF185" s="263"/>
      <c r="BG185" s="263"/>
      <c r="BH185" s="263"/>
      <c r="BI185" s="263"/>
      <c r="BJ185" s="263"/>
      <c r="BK185" s="263"/>
      <c r="BL185" s="263"/>
      <c r="BM185" s="263"/>
      <c r="BN185" s="263"/>
      <c r="BO185" s="263"/>
      <c r="BP185" s="263"/>
      <c r="BQ185" s="263"/>
      <c r="BR185" s="263"/>
      <c r="BS185" s="263"/>
      <c r="BT185" s="263"/>
      <c r="BU185" s="263"/>
      <c r="BV185" s="263"/>
      <c r="BW185" s="263"/>
      <c r="BX185" s="263"/>
      <c r="BY185" s="263"/>
      <c r="BZ185" s="263"/>
      <c r="CA185" s="263"/>
      <c r="CB185" s="263"/>
      <c r="CC185" s="263"/>
      <c r="CD185" s="263"/>
      <c r="CE185" s="263"/>
      <c r="CF185" s="263"/>
      <c r="CG185" s="263"/>
      <c r="CH185" s="263"/>
      <c r="CI185" s="263"/>
      <c r="CJ185" s="263"/>
      <c r="CK185" s="263"/>
      <c r="CL185" s="263"/>
      <c r="CM185" s="263"/>
      <c r="CN185" s="263"/>
      <c r="CO185" s="263"/>
      <c r="CP185" s="263"/>
      <c r="CQ185" s="263"/>
      <c r="CR185" s="263"/>
      <c r="CS185" s="263"/>
      <c r="CT185" s="263"/>
      <c r="CU185" s="263"/>
      <c r="CV185" s="263"/>
      <c r="CW185" s="263"/>
      <c r="CX185" s="263"/>
      <c r="CY185" s="263"/>
      <c r="CZ185" s="263"/>
      <c r="DA185" s="263"/>
      <c r="DB185" s="263"/>
      <c r="DC185" s="263"/>
      <c r="DD185" s="263"/>
      <c r="DE185" s="263"/>
      <c r="DF185" s="263"/>
      <c r="DG185" s="263"/>
      <c r="DH185" s="263"/>
      <c r="DI185" s="263"/>
      <c r="DJ185" s="263"/>
      <c r="DK185" s="263"/>
      <c r="DL185" s="263"/>
      <c r="DM185" s="263"/>
      <c r="DN185" s="263"/>
      <c r="DO185" s="263"/>
      <c r="DP185" s="263"/>
      <c r="DQ185" s="263"/>
      <c r="DR185" s="263"/>
      <c r="DS185" s="263"/>
      <c r="DT185" s="263"/>
      <c r="DU185" s="263"/>
      <c r="DV185" s="263"/>
      <c r="DW185" s="263"/>
      <c r="DX185" s="263"/>
      <c r="DY185" s="263"/>
      <c r="DZ185" s="263"/>
      <c r="EA185" s="263"/>
      <c r="EB185" s="263"/>
      <c r="EC185" s="263"/>
      <c r="ED185" s="263"/>
      <c r="EE185" s="263"/>
      <c r="EF185" s="263"/>
      <c r="EG185" s="263"/>
      <c r="EH185" s="263"/>
      <c r="EI185" s="263"/>
      <c r="EJ185" s="263"/>
      <c r="EK185" s="263"/>
      <c r="EL185" s="263"/>
      <c r="EM185" s="263"/>
      <c r="EN185" s="263"/>
      <c r="EO185" s="263"/>
      <c r="EP185" s="263"/>
      <c r="EQ185" s="263"/>
      <c r="ER185" s="263"/>
      <c r="ES185" s="263"/>
      <c r="ET185" s="263"/>
      <c r="EU185" s="263"/>
      <c r="EV185" s="263"/>
      <c r="EW185" s="263"/>
      <c r="EX185" s="263"/>
      <c r="EY185" s="263"/>
      <c r="EZ185" s="263"/>
      <c r="FA185" s="263"/>
      <c r="FB185" s="263"/>
      <c r="FC185" s="263"/>
      <c r="FD185" s="263"/>
      <c r="FE185" s="263"/>
      <c r="FF185" s="263"/>
      <c r="FG185" s="263"/>
      <c r="FH185" s="263"/>
      <c r="FI185" s="263"/>
      <c r="FJ185" s="263"/>
      <c r="FK185" s="263"/>
      <c r="FL185" s="263"/>
      <c r="FM185" s="263"/>
      <c r="FN185" s="263"/>
      <c r="FO185" s="263"/>
      <c r="FP185" s="263"/>
      <c r="FQ185" s="263"/>
      <c r="FR185" s="263"/>
      <c r="FS185" s="263"/>
      <c r="FT185" s="263"/>
      <c r="FU185" s="263"/>
      <c r="FV185" s="263"/>
      <c r="FW185" s="263"/>
      <c r="FX185" s="263"/>
      <c r="FY185" s="263"/>
      <c r="FZ185" s="263"/>
      <c r="GA185" s="263"/>
      <c r="GB185" s="263"/>
      <c r="GC185" s="263"/>
      <c r="GD185" s="263"/>
      <c r="GE185" s="263"/>
      <c r="GF185" s="263"/>
      <c r="GG185" s="263"/>
      <c r="GH185" s="263"/>
      <c r="GI185" s="263"/>
      <c r="GJ185" s="263"/>
      <c r="GK185" s="263"/>
      <c r="GL185" s="263"/>
      <c r="GM185" s="263"/>
    </row>
    <row r="186" spans="1:195" ht="12.75" x14ac:dyDescent="0.2">
      <c r="D186" s="107"/>
      <c r="J186" s="264"/>
      <c r="AN186" s="263"/>
      <c r="AO186" s="263"/>
      <c r="AP186" s="263"/>
      <c r="AQ186" s="263"/>
      <c r="AR186" s="263"/>
      <c r="AS186" s="263"/>
      <c r="AT186" s="263"/>
      <c r="AU186" s="263"/>
      <c r="AV186" s="263"/>
      <c r="AW186" s="263"/>
      <c r="AX186" s="263"/>
      <c r="AY186" s="263"/>
      <c r="AZ186" s="263"/>
      <c r="BA186" s="263"/>
      <c r="BB186" s="263"/>
      <c r="BC186" s="263"/>
      <c r="BD186" s="263"/>
      <c r="BE186" s="263"/>
      <c r="BF186" s="263"/>
      <c r="BG186" s="263"/>
      <c r="BH186" s="263"/>
      <c r="BI186" s="263"/>
      <c r="BJ186" s="263"/>
      <c r="BK186" s="263"/>
      <c r="BL186" s="263"/>
      <c r="BM186" s="263"/>
      <c r="BN186" s="263"/>
      <c r="BO186" s="263"/>
      <c r="BP186" s="263"/>
      <c r="BQ186" s="263"/>
      <c r="BR186" s="263"/>
      <c r="BS186" s="263"/>
      <c r="BT186" s="263"/>
      <c r="BU186" s="263"/>
      <c r="BV186" s="263"/>
      <c r="BW186" s="263"/>
      <c r="BX186" s="263"/>
      <c r="BY186" s="263"/>
      <c r="BZ186" s="263"/>
      <c r="CA186" s="263"/>
      <c r="CB186" s="263"/>
      <c r="CC186" s="263"/>
      <c r="CD186" s="263"/>
      <c r="CE186" s="263"/>
      <c r="CF186" s="263"/>
      <c r="CG186" s="263"/>
      <c r="CH186" s="263"/>
      <c r="CI186" s="263"/>
      <c r="CJ186" s="263"/>
      <c r="CK186" s="263"/>
      <c r="CL186" s="263"/>
      <c r="CM186" s="263"/>
      <c r="CN186" s="263"/>
      <c r="CO186" s="263"/>
      <c r="CP186" s="263"/>
      <c r="CQ186" s="263"/>
      <c r="CR186" s="263"/>
      <c r="CS186" s="263"/>
      <c r="CT186" s="263"/>
      <c r="CU186" s="263"/>
      <c r="CV186" s="263"/>
      <c r="CW186" s="263"/>
      <c r="CX186" s="263"/>
      <c r="CY186" s="263"/>
      <c r="CZ186" s="263"/>
      <c r="DA186" s="263"/>
      <c r="DB186" s="263"/>
      <c r="DC186" s="263"/>
      <c r="DD186" s="263"/>
      <c r="DE186" s="263"/>
      <c r="DF186" s="263"/>
      <c r="DG186" s="263"/>
      <c r="DH186" s="263"/>
      <c r="DI186" s="263"/>
      <c r="DJ186" s="263"/>
      <c r="DK186" s="263"/>
      <c r="DL186" s="263"/>
      <c r="DM186" s="263"/>
      <c r="DN186" s="263"/>
      <c r="DO186" s="263"/>
      <c r="DP186" s="263"/>
      <c r="DQ186" s="263"/>
      <c r="DR186" s="263"/>
      <c r="DS186" s="263"/>
      <c r="DT186" s="263"/>
      <c r="DU186" s="263"/>
      <c r="DV186" s="263"/>
      <c r="DW186" s="263"/>
      <c r="DX186" s="263"/>
      <c r="DY186" s="263"/>
      <c r="DZ186" s="263"/>
      <c r="EA186" s="263"/>
      <c r="EB186" s="263"/>
      <c r="EC186" s="263"/>
      <c r="ED186" s="263"/>
      <c r="EE186" s="263"/>
      <c r="EF186" s="263"/>
      <c r="EG186" s="263"/>
      <c r="EH186" s="263"/>
      <c r="EI186" s="263"/>
      <c r="EJ186" s="263"/>
      <c r="EK186" s="263"/>
      <c r="EL186" s="263"/>
      <c r="EM186" s="263"/>
      <c r="EN186" s="263"/>
      <c r="EO186" s="263"/>
      <c r="EP186" s="263"/>
      <c r="EQ186" s="263"/>
      <c r="ER186" s="263"/>
      <c r="ES186" s="263"/>
      <c r="ET186" s="263"/>
      <c r="EU186" s="263"/>
      <c r="EV186" s="263"/>
      <c r="EW186" s="263"/>
      <c r="EX186" s="263"/>
      <c r="EY186" s="263"/>
      <c r="EZ186" s="263"/>
      <c r="FA186" s="263"/>
      <c r="FB186" s="263"/>
      <c r="FC186" s="263"/>
      <c r="FD186" s="263"/>
      <c r="FE186" s="263"/>
      <c r="FF186" s="263"/>
      <c r="FG186" s="263"/>
      <c r="FH186" s="263"/>
      <c r="FI186" s="263"/>
      <c r="FJ186" s="263"/>
      <c r="FK186" s="263"/>
      <c r="FL186" s="263"/>
      <c r="FM186" s="263"/>
      <c r="FN186" s="263"/>
      <c r="FO186" s="263"/>
      <c r="FP186" s="263"/>
      <c r="FQ186" s="263"/>
      <c r="FR186" s="263"/>
      <c r="FS186" s="263"/>
      <c r="FT186" s="263"/>
      <c r="FU186" s="263"/>
      <c r="FV186" s="263"/>
      <c r="FW186" s="263"/>
      <c r="FX186" s="263"/>
      <c r="FY186" s="263"/>
      <c r="FZ186" s="263"/>
      <c r="GA186" s="263"/>
      <c r="GB186" s="263"/>
      <c r="GC186" s="263"/>
      <c r="GD186" s="263"/>
      <c r="GE186" s="263"/>
      <c r="GF186" s="263"/>
      <c r="GG186" s="263"/>
      <c r="GH186" s="263"/>
      <c r="GI186" s="263"/>
      <c r="GJ186" s="263"/>
      <c r="GK186" s="263"/>
      <c r="GL186" s="263"/>
      <c r="GM186" s="263"/>
    </row>
    <row r="187" spans="1:195" ht="12.75" x14ac:dyDescent="0.2">
      <c r="A187" s="81"/>
      <c r="B187" s="70"/>
      <c r="D187" s="263"/>
      <c r="J187" s="264"/>
      <c r="AN187" s="263"/>
      <c r="AO187" s="263"/>
      <c r="AP187" s="263"/>
      <c r="AQ187" s="263"/>
      <c r="AR187" s="263"/>
      <c r="AS187" s="263"/>
      <c r="AT187" s="263"/>
      <c r="AU187" s="263"/>
      <c r="AV187" s="263"/>
    </row>
  </sheetData>
  <mergeCells count="4">
    <mergeCell ref="Z5:AA5"/>
    <mergeCell ref="F6:G6"/>
    <mergeCell ref="F7:G7"/>
    <mergeCell ref="B7:C7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04"/>
  <sheetViews>
    <sheetView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J129" sqref="J129"/>
    </sheetView>
  </sheetViews>
  <sheetFormatPr defaultColWidth="10.7109375" defaultRowHeight="12.75" x14ac:dyDescent="0.2"/>
  <cols>
    <col min="1" max="1" width="2.7109375" style="262" customWidth="1"/>
    <col min="2" max="2" width="38.7109375" style="262" customWidth="1"/>
    <col min="3" max="3" width="8.7109375" style="55" customWidth="1"/>
    <col min="4" max="4" width="2.7109375" style="85" customWidth="1"/>
    <col min="5" max="5" width="12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85" customWidth="1"/>
    <col min="10" max="10" width="40.140625" style="55" customWidth="1"/>
    <col min="11" max="11" width="7.7109375" style="55" customWidth="1"/>
    <col min="12" max="12" width="8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s="239" customFormat="1" ht="15.75" x14ac:dyDescent="0.25">
      <c r="A1" s="648" t="s">
        <v>464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</row>
    <row r="2" spans="1:15" s="239" customFormat="1" ht="15.75" x14ac:dyDescent="0.25">
      <c r="A2" s="648" t="s">
        <v>463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</row>
    <row r="3" spans="1:15" x14ac:dyDescent="0.2">
      <c r="A3" s="281" t="s">
        <v>594</v>
      </c>
      <c r="B3" s="282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5" x14ac:dyDescent="0.2">
      <c r="A4" s="281" t="s">
        <v>462</v>
      </c>
      <c r="B4" s="282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</row>
    <row r="5" spans="1:15" x14ac:dyDescent="0.2">
      <c r="A5" s="281" t="s">
        <v>461</v>
      </c>
      <c r="B5" s="282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</row>
    <row r="6" spans="1:15" ht="12" customHeight="1" x14ac:dyDescent="0.2">
      <c r="C6"/>
      <c r="D6"/>
      <c r="E6"/>
      <c r="F6"/>
      <c r="H6"/>
      <c r="I6"/>
    </row>
    <row r="7" spans="1:15" x14ac:dyDescent="0.2">
      <c r="A7" s="22" t="s">
        <v>460</v>
      </c>
      <c r="B7" s="22"/>
      <c r="C7"/>
      <c r="D7"/>
      <c r="E7"/>
      <c r="F7"/>
      <c r="H7"/>
      <c r="I7"/>
    </row>
    <row r="8" spans="1:15" ht="12.75" customHeight="1" x14ac:dyDescent="0.2">
      <c r="A8" s="22" t="s">
        <v>1339</v>
      </c>
      <c r="C8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83" t="s">
        <v>1040</v>
      </c>
      <c r="B10" s="283"/>
      <c r="L10" s="55"/>
      <c r="N10" s="131"/>
    </row>
    <row r="11" spans="1:15" s="151" customFormat="1" ht="25.5" x14ac:dyDescent="0.2">
      <c r="A11" s="284"/>
      <c r="B11" s="284"/>
      <c r="D11" s="15"/>
      <c r="G11" s="154"/>
      <c r="H11" s="152" t="s">
        <v>1340</v>
      </c>
      <c r="I11" s="152"/>
      <c r="M11" s="154"/>
      <c r="N11" s="152" t="s">
        <v>1340</v>
      </c>
      <c r="O11" s="152"/>
    </row>
    <row r="12" spans="1:15" s="75" customFormat="1" ht="95.1" customHeight="1" thickBot="1" x14ac:dyDescent="0.25">
      <c r="A12" s="142" t="s">
        <v>1341</v>
      </c>
      <c r="B12" s="142"/>
      <c r="C12" s="143" t="s">
        <v>1342</v>
      </c>
      <c r="D12" s="144" t="s">
        <v>1343</v>
      </c>
      <c r="E12" s="145" t="s">
        <v>1345</v>
      </c>
      <c r="F12" s="147" t="s">
        <v>261</v>
      </c>
      <c r="G12" s="146" t="s">
        <v>1344</v>
      </c>
      <c r="H12" s="148" t="s">
        <v>1347</v>
      </c>
      <c r="I12" s="148" t="s">
        <v>1348</v>
      </c>
      <c r="J12" s="149" t="s">
        <v>262</v>
      </c>
      <c r="K12" s="150" t="s">
        <v>263</v>
      </c>
      <c r="L12" s="38" t="s">
        <v>1351</v>
      </c>
      <c r="M12" s="146" t="s">
        <v>1344</v>
      </c>
      <c r="N12" s="148" t="s">
        <v>1347</v>
      </c>
      <c r="O12" s="148" t="s">
        <v>1348</v>
      </c>
    </row>
    <row r="13" spans="1:15" x14ac:dyDescent="0.2">
      <c r="A13" s="59" t="s">
        <v>1352</v>
      </c>
      <c r="C13" s="103"/>
      <c r="D13" s="119"/>
      <c r="E13" s="40"/>
      <c r="F13" s="33"/>
      <c r="G13" s="155"/>
      <c r="H13" s="194"/>
      <c r="K13" s="60"/>
      <c r="L13" s="35"/>
      <c r="M13" s="155"/>
      <c r="N13" s="33"/>
      <c r="O13" s="85"/>
    </row>
    <row r="14" spans="1:15" x14ac:dyDescent="0.2">
      <c r="A14" s="70"/>
      <c r="B14" s="70" t="s">
        <v>1353</v>
      </c>
      <c r="C14" s="105" t="s">
        <v>527</v>
      </c>
      <c r="D14" s="123"/>
      <c r="E14" s="40">
        <v>30000</v>
      </c>
      <c r="F14" s="71">
        <v>0.2</v>
      </c>
      <c r="G14" s="155" t="s">
        <v>1354</v>
      </c>
      <c r="H14" s="169"/>
      <c r="I14" s="170" t="s">
        <v>1355</v>
      </c>
      <c r="J14" s="64" t="s">
        <v>1356</v>
      </c>
      <c r="K14" s="72" t="s">
        <v>1357</v>
      </c>
      <c r="L14" s="73" t="s">
        <v>1357</v>
      </c>
      <c r="M14" s="155"/>
      <c r="N14" s="169"/>
      <c r="O14" s="170"/>
    </row>
    <row r="15" spans="1:15" x14ac:dyDescent="0.2">
      <c r="A15" s="70"/>
      <c r="B15" s="70" t="s">
        <v>1358</v>
      </c>
      <c r="C15" s="105" t="s">
        <v>530</v>
      </c>
      <c r="D15" s="123"/>
      <c r="E15" s="40">
        <v>12</v>
      </c>
      <c r="F15" s="71">
        <v>0.2</v>
      </c>
      <c r="G15" s="155" t="s">
        <v>1362</v>
      </c>
      <c r="H15" s="169"/>
      <c r="I15" s="170" t="s">
        <v>1355</v>
      </c>
      <c r="J15" s="64" t="s">
        <v>1360</v>
      </c>
      <c r="K15" s="72" t="s">
        <v>1357</v>
      </c>
      <c r="L15" s="73" t="s">
        <v>1357</v>
      </c>
      <c r="M15" s="155"/>
      <c r="N15" s="169"/>
      <c r="O15" s="170"/>
    </row>
    <row r="16" spans="1:15" x14ac:dyDescent="0.2">
      <c r="A16" s="70"/>
      <c r="B16" s="70" t="s">
        <v>1361</v>
      </c>
      <c r="C16" s="105" t="s">
        <v>531</v>
      </c>
      <c r="D16" s="123"/>
      <c r="E16" s="40">
        <v>9</v>
      </c>
      <c r="F16" s="71">
        <v>0.2</v>
      </c>
      <c r="G16" s="155" t="s">
        <v>1354</v>
      </c>
      <c r="H16" s="169"/>
      <c r="I16" s="170" t="s">
        <v>1355</v>
      </c>
      <c r="J16" s="70" t="s">
        <v>251</v>
      </c>
      <c r="K16" s="72" t="s">
        <v>1365</v>
      </c>
      <c r="L16" s="261">
        <v>9.0000000000000002E-6</v>
      </c>
      <c r="M16" s="155"/>
      <c r="N16" s="169"/>
      <c r="O16" s="170"/>
    </row>
    <row r="17" spans="1:15" x14ac:dyDescent="0.2">
      <c r="A17" s="70"/>
      <c r="B17" s="70" t="s">
        <v>1366</v>
      </c>
      <c r="C17" s="105" t="s">
        <v>653</v>
      </c>
      <c r="D17" s="123"/>
      <c r="E17" s="40">
        <v>1100</v>
      </c>
      <c r="F17" s="71">
        <v>1</v>
      </c>
      <c r="G17" s="155" t="s">
        <v>1367</v>
      </c>
      <c r="H17" s="169"/>
      <c r="I17" s="170" t="s">
        <v>1355</v>
      </c>
      <c r="J17" s="70" t="s">
        <v>264</v>
      </c>
      <c r="K17" s="72" t="s">
        <v>1357</v>
      </c>
      <c r="L17" s="73" t="s">
        <v>1357</v>
      </c>
      <c r="M17" s="155"/>
      <c r="N17" s="169"/>
      <c r="O17" s="170"/>
    </row>
    <row r="18" spans="1:15" ht="21.75" x14ac:dyDescent="0.2">
      <c r="A18" s="70"/>
      <c r="B18" s="104" t="s">
        <v>1368</v>
      </c>
      <c r="C18" s="105" t="s">
        <v>656</v>
      </c>
      <c r="D18" s="123"/>
      <c r="E18" s="40">
        <v>55</v>
      </c>
      <c r="F18" s="71">
        <v>0.2</v>
      </c>
      <c r="G18" s="155" t="s">
        <v>1362</v>
      </c>
      <c r="H18" s="169"/>
      <c r="I18" s="170" t="s">
        <v>1355</v>
      </c>
      <c r="J18" s="62" t="s">
        <v>655</v>
      </c>
      <c r="K18" s="72" t="s">
        <v>1376</v>
      </c>
      <c r="L18" s="74">
        <v>1E-8</v>
      </c>
      <c r="M18" s="155" t="s">
        <v>1362</v>
      </c>
      <c r="N18" s="169" t="s">
        <v>1370</v>
      </c>
      <c r="O18" s="170" t="s">
        <v>1363</v>
      </c>
    </row>
    <row r="19" spans="1:15" x14ac:dyDescent="0.2">
      <c r="A19" s="70"/>
      <c r="B19" s="104" t="s">
        <v>1371</v>
      </c>
      <c r="C19" s="105" t="s">
        <v>658</v>
      </c>
      <c r="D19" s="123"/>
      <c r="E19" s="40">
        <v>6000</v>
      </c>
      <c r="F19" s="71">
        <v>0.2</v>
      </c>
      <c r="G19" s="155" t="s">
        <v>1362</v>
      </c>
      <c r="H19" s="169"/>
      <c r="I19" s="170" t="s">
        <v>1355</v>
      </c>
      <c r="J19" s="62" t="s">
        <v>657</v>
      </c>
      <c r="K19" s="72" t="s">
        <v>1357</v>
      </c>
      <c r="L19" s="73" t="s">
        <v>1357</v>
      </c>
      <c r="M19" s="155"/>
      <c r="N19" s="169"/>
      <c r="O19" s="170"/>
    </row>
    <row r="20" spans="1:15" ht="21.75" x14ac:dyDescent="0.2">
      <c r="A20" s="70"/>
      <c r="B20" s="70" t="s">
        <v>1374</v>
      </c>
      <c r="C20" s="105" t="s">
        <v>659</v>
      </c>
      <c r="D20" s="123"/>
      <c r="E20" s="40">
        <v>25</v>
      </c>
      <c r="F20" s="71">
        <v>0.2</v>
      </c>
      <c r="G20" s="155" t="s">
        <v>1362</v>
      </c>
      <c r="H20" s="169"/>
      <c r="I20" s="170" t="s">
        <v>1355</v>
      </c>
      <c r="J20" s="62" t="s">
        <v>1213</v>
      </c>
      <c r="K20" s="72" t="s">
        <v>1376</v>
      </c>
      <c r="L20" s="74">
        <v>5.0000000000000001E-9</v>
      </c>
      <c r="M20" s="155" t="s">
        <v>1359</v>
      </c>
      <c r="N20" s="169" t="s">
        <v>1370</v>
      </c>
      <c r="O20" s="170" t="s">
        <v>1363</v>
      </c>
    </row>
    <row r="21" spans="1:15" x14ac:dyDescent="0.2">
      <c r="A21" s="70"/>
      <c r="B21" s="70" t="s">
        <v>1377</v>
      </c>
      <c r="C21" s="105" t="s">
        <v>660</v>
      </c>
      <c r="D21" s="123"/>
      <c r="E21" s="40">
        <v>44000</v>
      </c>
      <c r="F21" s="71">
        <v>0.2</v>
      </c>
      <c r="G21" s="155" t="s">
        <v>1362</v>
      </c>
      <c r="H21" s="169" t="s">
        <v>1363</v>
      </c>
      <c r="I21" s="170" t="s">
        <v>1355</v>
      </c>
      <c r="J21" s="64" t="s">
        <v>1378</v>
      </c>
      <c r="K21" s="72" t="s">
        <v>1357</v>
      </c>
      <c r="L21" s="73" t="s">
        <v>1357</v>
      </c>
      <c r="M21" s="155"/>
      <c r="N21" s="169"/>
      <c r="O21" s="170"/>
    </row>
    <row r="22" spans="1:15" ht="21.75" x14ac:dyDescent="0.2">
      <c r="A22" s="70"/>
      <c r="B22" s="70" t="s">
        <v>1379</v>
      </c>
      <c r="C22" s="105" t="s">
        <v>662</v>
      </c>
      <c r="D22" s="123"/>
      <c r="E22" s="40">
        <v>87</v>
      </c>
      <c r="F22" s="71">
        <v>0.2</v>
      </c>
      <c r="G22" s="155" t="s">
        <v>1362</v>
      </c>
      <c r="H22" s="169"/>
      <c r="I22" s="170" t="s">
        <v>1355</v>
      </c>
      <c r="J22" s="64" t="s">
        <v>236</v>
      </c>
      <c r="K22" s="72" t="s">
        <v>1365</v>
      </c>
      <c r="L22" s="74">
        <v>9.9999999999999995E-8</v>
      </c>
      <c r="M22" s="155" t="s">
        <v>1359</v>
      </c>
      <c r="N22" s="169" t="s">
        <v>1370</v>
      </c>
      <c r="O22" s="170" t="s">
        <v>1363</v>
      </c>
    </row>
    <row r="23" spans="1:15" ht="21.75" x14ac:dyDescent="0.2">
      <c r="A23" s="70"/>
      <c r="B23" s="70" t="s">
        <v>1380</v>
      </c>
      <c r="C23" s="105" t="s">
        <v>663</v>
      </c>
      <c r="D23" s="123"/>
      <c r="E23" s="40">
        <v>600</v>
      </c>
      <c r="F23" s="71">
        <v>0.2</v>
      </c>
      <c r="G23" s="155" t="s">
        <v>1354</v>
      </c>
      <c r="H23" s="169"/>
      <c r="I23" s="170" t="s">
        <v>1355</v>
      </c>
      <c r="J23" s="64" t="s">
        <v>664</v>
      </c>
      <c r="K23" s="72" t="s">
        <v>1376</v>
      </c>
      <c r="L23" s="74">
        <v>1.9999999999999999E-7</v>
      </c>
      <c r="M23" s="155" t="s">
        <v>1354</v>
      </c>
      <c r="N23" s="169" t="s">
        <v>1370</v>
      </c>
      <c r="O23" s="170" t="s">
        <v>1363</v>
      </c>
    </row>
    <row r="24" spans="1:15" x14ac:dyDescent="0.2">
      <c r="A24" s="70"/>
      <c r="B24" s="70" t="s">
        <v>1381</v>
      </c>
      <c r="C24" s="105" t="s">
        <v>665</v>
      </c>
      <c r="D24" s="123"/>
      <c r="E24" s="40">
        <v>100</v>
      </c>
      <c r="F24" s="71">
        <v>1</v>
      </c>
      <c r="G24" s="155" t="s">
        <v>1365</v>
      </c>
      <c r="H24" s="169" t="s">
        <v>1363</v>
      </c>
      <c r="I24" s="170" t="s">
        <v>1355</v>
      </c>
      <c r="J24" s="292" t="s">
        <v>265</v>
      </c>
      <c r="K24" s="72" t="s">
        <v>1373</v>
      </c>
      <c r="L24" s="73" t="s">
        <v>1357</v>
      </c>
      <c r="M24" s="155"/>
      <c r="N24" s="169"/>
      <c r="O24" s="170"/>
    </row>
    <row r="25" spans="1:15" x14ac:dyDescent="0.2">
      <c r="A25" s="70"/>
      <c r="B25" s="70" t="s">
        <v>1382</v>
      </c>
      <c r="C25" s="105" t="s">
        <v>666</v>
      </c>
      <c r="D25" s="123"/>
      <c r="E25" s="40">
        <v>150</v>
      </c>
      <c r="F25" s="183">
        <v>0.2</v>
      </c>
      <c r="G25" s="155" t="s">
        <v>1362</v>
      </c>
      <c r="H25" s="169" t="s">
        <v>1363</v>
      </c>
      <c r="I25" s="170" t="s">
        <v>1355</v>
      </c>
      <c r="J25" s="64" t="s">
        <v>1383</v>
      </c>
      <c r="K25" s="72" t="s">
        <v>1357</v>
      </c>
      <c r="L25" s="73" t="s">
        <v>1357</v>
      </c>
      <c r="M25" s="155"/>
      <c r="N25" s="169"/>
      <c r="O25" s="170"/>
    </row>
    <row r="26" spans="1:15" ht="21.75" x14ac:dyDescent="0.2">
      <c r="A26" s="70"/>
      <c r="B26" s="70" t="s">
        <v>1384</v>
      </c>
      <c r="C26" s="105" t="s">
        <v>667</v>
      </c>
      <c r="D26" s="123"/>
      <c r="E26" s="40">
        <v>60</v>
      </c>
      <c r="F26" s="71">
        <v>1</v>
      </c>
      <c r="G26" s="155" t="s">
        <v>1365</v>
      </c>
      <c r="H26" s="184" t="s">
        <v>1363</v>
      </c>
      <c r="I26" s="170" t="s">
        <v>1355</v>
      </c>
      <c r="J26" s="612" t="s">
        <v>266</v>
      </c>
      <c r="K26" s="72" t="s">
        <v>1357</v>
      </c>
      <c r="L26" s="73" t="s">
        <v>1357</v>
      </c>
      <c r="M26" s="155"/>
      <c r="N26" s="171"/>
      <c r="O26" s="170"/>
    </row>
    <row r="27" spans="1:15" ht="21.75" x14ac:dyDescent="0.2">
      <c r="A27" s="70"/>
      <c r="B27" s="70" t="s">
        <v>1385</v>
      </c>
      <c r="C27" s="105" t="s">
        <v>995</v>
      </c>
      <c r="D27" s="123"/>
      <c r="E27" s="40">
        <v>180</v>
      </c>
      <c r="F27" s="71">
        <v>1</v>
      </c>
      <c r="G27" s="155" t="s">
        <v>1362</v>
      </c>
      <c r="H27" s="184" t="s">
        <v>1363</v>
      </c>
      <c r="I27" s="170" t="s">
        <v>1355</v>
      </c>
      <c r="J27" s="612" t="s">
        <v>267</v>
      </c>
      <c r="K27" s="72" t="s">
        <v>1357</v>
      </c>
      <c r="L27" s="73" t="s">
        <v>1357</v>
      </c>
      <c r="M27" s="155"/>
      <c r="N27" s="171"/>
      <c r="O27" s="170"/>
    </row>
    <row r="28" spans="1:15" x14ac:dyDescent="0.2">
      <c r="A28" s="70"/>
      <c r="B28" s="70" t="s">
        <v>1386</v>
      </c>
      <c r="C28" s="105" t="s">
        <v>669</v>
      </c>
      <c r="D28" s="123"/>
      <c r="E28" s="40">
        <v>9000</v>
      </c>
      <c r="F28" s="183">
        <v>0.2</v>
      </c>
      <c r="G28" s="155" t="s">
        <v>1354</v>
      </c>
      <c r="H28" s="184" t="s">
        <v>1363</v>
      </c>
      <c r="I28" s="170" t="s">
        <v>1355</v>
      </c>
      <c r="J28" s="203" t="s">
        <v>1378</v>
      </c>
      <c r="K28" s="72" t="s">
        <v>1357</v>
      </c>
      <c r="L28" s="73" t="s">
        <v>1357</v>
      </c>
      <c r="M28" s="155"/>
      <c r="N28" s="171"/>
      <c r="O28" s="170"/>
    </row>
    <row r="29" spans="1:15" x14ac:dyDescent="0.2">
      <c r="A29" s="70"/>
      <c r="B29" s="70" t="s">
        <v>1387</v>
      </c>
      <c r="C29" s="105" t="s">
        <v>670</v>
      </c>
      <c r="D29" s="123"/>
      <c r="E29" s="40">
        <v>300</v>
      </c>
      <c r="F29" s="71">
        <v>1</v>
      </c>
      <c r="G29" s="155" t="s">
        <v>1354</v>
      </c>
      <c r="H29" s="171"/>
      <c r="I29" s="170" t="s">
        <v>1355</v>
      </c>
      <c r="J29" s="64" t="s">
        <v>1388</v>
      </c>
      <c r="K29" s="72" t="s">
        <v>1369</v>
      </c>
      <c r="L29" s="74" t="s">
        <v>1357</v>
      </c>
      <c r="M29" s="155"/>
      <c r="N29" s="171"/>
      <c r="O29" s="170"/>
    </row>
    <row r="30" spans="1:15" x14ac:dyDescent="0.2">
      <c r="A30" s="70"/>
      <c r="B30" s="70" t="s">
        <v>528</v>
      </c>
      <c r="C30" s="105" t="s">
        <v>529</v>
      </c>
      <c r="D30" s="123"/>
      <c r="E30" s="40">
        <v>700</v>
      </c>
      <c r="F30" s="71">
        <v>0.2</v>
      </c>
      <c r="G30" s="155" t="s">
        <v>1354</v>
      </c>
      <c r="H30" s="169" t="s">
        <v>1363</v>
      </c>
      <c r="I30" s="170" t="s">
        <v>1355</v>
      </c>
      <c r="J30" s="62" t="s">
        <v>671</v>
      </c>
      <c r="K30" s="72" t="s">
        <v>1357</v>
      </c>
      <c r="L30" s="74" t="s">
        <v>1357</v>
      </c>
      <c r="M30" s="155"/>
      <c r="N30" s="171"/>
      <c r="O30" s="170"/>
    </row>
    <row r="31" spans="1:15" x14ac:dyDescent="0.2">
      <c r="A31" s="70"/>
      <c r="B31" s="70" t="s">
        <v>1389</v>
      </c>
      <c r="C31" s="105" t="s">
        <v>672</v>
      </c>
      <c r="D31" s="123"/>
      <c r="E31" s="40">
        <v>3600</v>
      </c>
      <c r="F31" s="71">
        <v>0.2</v>
      </c>
      <c r="G31" s="155" t="s">
        <v>1359</v>
      </c>
      <c r="H31" s="169"/>
      <c r="I31" s="170" t="s">
        <v>1355</v>
      </c>
      <c r="J31" s="64" t="s">
        <v>1390</v>
      </c>
      <c r="K31" s="72" t="s">
        <v>1357</v>
      </c>
      <c r="L31" s="74" t="s">
        <v>1357</v>
      </c>
      <c r="M31" s="155"/>
      <c r="N31" s="169"/>
      <c r="O31" s="170"/>
    </row>
    <row r="32" spans="1:15" ht="21.75" x14ac:dyDescent="0.2">
      <c r="A32" s="70"/>
      <c r="B32" s="70" t="s">
        <v>1391</v>
      </c>
      <c r="C32" s="141" t="s">
        <v>675</v>
      </c>
      <c r="D32" s="123" t="s">
        <v>1392</v>
      </c>
      <c r="E32" s="40">
        <v>0.5</v>
      </c>
      <c r="F32" s="71">
        <v>0.2</v>
      </c>
      <c r="G32" s="155" t="s">
        <v>1362</v>
      </c>
      <c r="H32" s="169"/>
      <c r="I32" s="170" t="s">
        <v>1363</v>
      </c>
      <c r="J32" s="64" t="s">
        <v>673</v>
      </c>
      <c r="K32" s="72" t="s">
        <v>1373</v>
      </c>
      <c r="L32" s="73" t="s">
        <v>1357</v>
      </c>
      <c r="M32" s="155"/>
      <c r="N32" s="169"/>
      <c r="O32" s="170"/>
    </row>
    <row r="33" spans="1:15" x14ac:dyDescent="0.2">
      <c r="A33" s="70"/>
      <c r="B33" s="70" t="s">
        <v>180</v>
      </c>
      <c r="C33" s="105" t="s">
        <v>676</v>
      </c>
      <c r="D33" s="123"/>
      <c r="E33" s="40">
        <v>3</v>
      </c>
      <c r="F33" s="71">
        <v>0.2</v>
      </c>
      <c r="G33" s="155" t="s">
        <v>1359</v>
      </c>
      <c r="H33" s="169" t="s">
        <v>1363</v>
      </c>
      <c r="I33" s="170" t="s">
        <v>1355</v>
      </c>
      <c r="J33" s="64" t="s">
        <v>674</v>
      </c>
      <c r="K33" s="72" t="s">
        <v>215</v>
      </c>
      <c r="L33" s="74" t="s">
        <v>1357</v>
      </c>
      <c r="M33" s="155"/>
      <c r="N33" s="169"/>
      <c r="O33" s="170"/>
    </row>
    <row r="34" spans="1:15" ht="21.75" x14ac:dyDescent="0.2">
      <c r="A34" s="70"/>
      <c r="B34" s="70" t="s">
        <v>181</v>
      </c>
      <c r="C34" s="105" t="s">
        <v>182</v>
      </c>
      <c r="D34" s="123"/>
      <c r="E34" s="40">
        <v>560</v>
      </c>
      <c r="F34" s="71">
        <v>0.2</v>
      </c>
      <c r="G34" s="155" t="s">
        <v>1359</v>
      </c>
      <c r="H34" s="169"/>
      <c r="I34" s="170" t="s">
        <v>1355</v>
      </c>
      <c r="J34" s="64" t="s">
        <v>677</v>
      </c>
      <c r="K34" s="72" t="s">
        <v>1365</v>
      </c>
      <c r="L34" s="74">
        <v>1E-8</v>
      </c>
      <c r="M34" s="155" t="s">
        <v>1359</v>
      </c>
      <c r="N34" s="169" t="s">
        <v>1370</v>
      </c>
      <c r="O34" s="170" t="s">
        <v>1363</v>
      </c>
    </row>
    <row r="35" spans="1:15" x14ac:dyDescent="0.2">
      <c r="A35" s="70"/>
      <c r="B35" s="70" t="s">
        <v>183</v>
      </c>
      <c r="C35" s="105" t="s">
        <v>678</v>
      </c>
      <c r="D35" s="123"/>
      <c r="E35" s="40">
        <v>160</v>
      </c>
      <c r="F35" s="71">
        <v>0.2</v>
      </c>
      <c r="G35" s="155" t="s">
        <v>1362</v>
      </c>
      <c r="H35" s="169" t="s">
        <v>1363</v>
      </c>
      <c r="I35" s="170" t="s">
        <v>1355</v>
      </c>
      <c r="J35" s="64" t="s">
        <v>184</v>
      </c>
      <c r="K35" s="72" t="s">
        <v>1373</v>
      </c>
      <c r="L35" s="74" t="s">
        <v>1357</v>
      </c>
      <c r="M35" s="155"/>
      <c r="N35" s="169"/>
      <c r="O35" s="170"/>
    </row>
    <row r="36" spans="1:15" x14ac:dyDescent="0.2">
      <c r="A36" s="70"/>
      <c r="B36" s="70" t="s">
        <v>185</v>
      </c>
      <c r="C36" s="105" t="s">
        <v>679</v>
      </c>
      <c r="D36" s="123"/>
      <c r="E36" s="40">
        <v>160</v>
      </c>
      <c r="F36" s="71">
        <v>0.2</v>
      </c>
      <c r="G36" s="155" t="s">
        <v>1362</v>
      </c>
      <c r="H36" s="169" t="s">
        <v>1363</v>
      </c>
      <c r="I36" s="170" t="s">
        <v>1355</v>
      </c>
      <c r="J36" s="64" t="s">
        <v>186</v>
      </c>
      <c r="K36" s="72" t="s">
        <v>1373</v>
      </c>
      <c r="L36" s="73" t="s">
        <v>1357</v>
      </c>
      <c r="M36" s="155"/>
      <c r="N36" s="169"/>
      <c r="O36" s="170"/>
    </row>
    <row r="37" spans="1:15" x14ac:dyDescent="0.2">
      <c r="A37" s="70"/>
      <c r="B37" s="70" t="s">
        <v>683</v>
      </c>
      <c r="C37" s="105" t="s">
        <v>684</v>
      </c>
      <c r="D37" s="123"/>
      <c r="E37" s="40">
        <v>18000</v>
      </c>
      <c r="F37" s="71">
        <v>0.2</v>
      </c>
      <c r="G37" s="155" t="s">
        <v>1362</v>
      </c>
      <c r="H37" s="169" t="s">
        <v>1363</v>
      </c>
      <c r="I37" s="170" t="s">
        <v>1355</v>
      </c>
      <c r="J37" s="64" t="s">
        <v>685</v>
      </c>
      <c r="K37" s="72" t="s">
        <v>1357</v>
      </c>
      <c r="L37" s="73" t="s">
        <v>1357</v>
      </c>
      <c r="M37" s="155"/>
      <c r="N37" s="169"/>
      <c r="O37" s="170"/>
    </row>
    <row r="38" spans="1:15" x14ac:dyDescent="0.2">
      <c r="A38" s="70"/>
      <c r="B38" s="70" t="s">
        <v>187</v>
      </c>
      <c r="C38" s="105" t="s">
        <v>182</v>
      </c>
      <c r="D38" s="123"/>
      <c r="E38" s="40">
        <v>3</v>
      </c>
      <c r="F38" s="71">
        <v>0.2</v>
      </c>
      <c r="G38" s="155" t="s">
        <v>1362</v>
      </c>
      <c r="H38" s="169" t="s">
        <v>1363</v>
      </c>
      <c r="I38" s="170" t="s">
        <v>1355</v>
      </c>
      <c r="J38" s="64" t="s">
        <v>686</v>
      </c>
      <c r="K38" s="72" t="s">
        <v>1357</v>
      </c>
      <c r="L38" s="73" t="s">
        <v>1357</v>
      </c>
      <c r="M38" s="155"/>
      <c r="N38" s="169"/>
      <c r="O38" s="170"/>
    </row>
    <row r="39" spans="1:15" x14ac:dyDescent="0.2">
      <c r="A39" s="70"/>
      <c r="B39" s="70" t="s">
        <v>188</v>
      </c>
      <c r="C39" s="105" t="s">
        <v>182</v>
      </c>
      <c r="D39" s="123"/>
      <c r="E39" s="40">
        <v>9000</v>
      </c>
      <c r="F39" s="71">
        <v>0.2</v>
      </c>
      <c r="G39" s="155" t="s">
        <v>1365</v>
      </c>
      <c r="H39" s="169" t="s">
        <v>1363</v>
      </c>
      <c r="I39" s="170" t="s">
        <v>1355</v>
      </c>
      <c r="J39" s="64" t="s">
        <v>1226</v>
      </c>
      <c r="K39" s="72" t="s">
        <v>1357</v>
      </c>
      <c r="L39" s="73" t="s">
        <v>1357</v>
      </c>
      <c r="M39" s="155"/>
      <c r="N39" s="169"/>
      <c r="O39" s="170"/>
    </row>
    <row r="40" spans="1:15" x14ac:dyDescent="0.2">
      <c r="A40" s="70"/>
      <c r="B40" s="70" t="s">
        <v>191</v>
      </c>
      <c r="C40" s="105" t="s">
        <v>680</v>
      </c>
      <c r="D40" s="123"/>
      <c r="E40" s="40">
        <v>100000</v>
      </c>
      <c r="F40" s="71">
        <v>0.2</v>
      </c>
      <c r="G40" s="155" t="s">
        <v>1354</v>
      </c>
      <c r="H40" s="169"/>
      <c r="I40" s="170" t="s">
        <v>1355</v>
      </c>
      <c r="J40" s="64" t="s">
        <v>175</v>
      </c>
      <c r="K40" s="72" t="s">
        <v>1357</v>
      </c>
      <c r="L40" s="73" t="s">
        <v>1357</v>
      </c>
      <c r="M40" s="155"/>
      <c r="N40" s="169"/>
      <c r="O40" s="170"/>
    </row>
    <row r="41" spans="1:15" ht="21.75" x14ac:dyDescent="0.2">
      <c r="A41" s="70"/>
      <c r="B41" s="70" t="s">
        <v>193</v>
      </c>
      <c r="C41" s="141" t="s">
        <v>681</v>
      </c>
      <c r="D41" s="123"/>
      <c r="E41" s="40">
        <v>30</v>
      </c>
      <c r="F41" s="71">
        <v>0.2</v>
      </c>
      <c r="G41" s="155" t="s">
        <v>1354</v>
      </c>
      <c r="H41" s="169"/>
      <c r="I41" s="170" t="s">
        <v>1355</v>
      </c>
      <c r="J41" s="64" t="s">
        <v>1378</v>
      </c>
      <c r="K41" s="72" t="s">
        <v>1357</v>
      </c>
      <c r="L41" s="73" t="s">
        <v>1357</v>
      </c>
      <c r="M41" s="155"/>
      <c r="N41" s="169"/>
      <c r="O41" s="170"/>
    </row>
    <row r="42" spans="1:15" x14ac:dyDescent="0.2">
      <c r="A42" s="70"/>
      <c r="B42" s="70" t="s">
        <v>194</v>
      </c>
      <c r="C42" s="105" t="s">
        <v>682</v>
      </c>
      <c r="D42" s="123"/>
      <c r="E42" s="40">
        <v>8700</v>
      </c>
      <c r="F42" s="71">
        <v>0.2</v>
      </c>
      <c r="G42" s="155" t="s">
        <v>1362</v>
      </c>
      <c r="H42" s="169" t="s">
        <v>1363</v>
      </c>
      <c r="I42" s="170" t="s">
        <v>1355</v>
      </c>
      <c r="J42" s="64" t="s">
        <v>195</v>
      </c>
      <c r="K42" s="72" t="s">
        <v>1373</v>
      </c>
      <c r="L42" s="73" t="s">
        <v>1357</v>
      </c>
      <c r="M42" s="155"/>
      <c r="N42" s="169"/>
      <c r="O42" s="170"/>
    </row>
    <row r="43" spans="1:15" x14ac:dyDescent="0.2">
      <c r="A43" s="57" t="s">
        <v>196</v>
      </c>
      <c r="C43" s="102"/>
      <c r="D43" s="124"/>
      <c r="E43" s="39"/>
      <c r="F43" s="32"/>
      <c r="G43" s="156"/>
      <c r="H43" s="172"/>
      <c r="I43" s="173"/>
      <c r="J43" s="204"/>
      <c r="K43" s="23"/>
      <c r="L43" s="32"/>
      <c r="M43" s="156"/>
      <c r="N43" s="172"/>
      <c r="O43" s="173"/>
    </row>
    <row r="44" spans="1:15" x14ac:dyDescent="0.2">
      <c r="A44" s="70"/>
      <c r="B44" s="90" t="s">
        <v>197</v>
      </c>
      <c r="C44" s="91" t="s">
        <v>688</v>
      </c>
      <c r="D44" s="81" t="s">
        <v>1392</v>
      </c>
      <c r="E44" s="82">
        <v>340</v>
      </c>
      <c r="F44" s="67">
        <v>0.2</v>
      </c>
      <c r="G44" s="157" t="s">
        <v>1362</v>
      </c>
      <c r="H44" s="174"/>
      <c r="I44" s="175" t="s">
        <v>1363</v>
      </c>
      <c r="J44" s="189" t="s">
        <v>190</v>
      </c>
      <c r="K44" s="68" t="s">
        <v>1357</v>
      </c>
      <c r="L44" s="67" t="s">
        <v>1357</v>
      </c>
      <c r="M44" s="157"/>
      <c r="N44" s="174"/>
      <c r="O44" s="175"/>
    </row>
    <row r="45" spans="1:15" x14ac:dyDescent="0.2">
      <c r="A45" s="70"/>
      <c r="B45" s="90" t="s">
        <v>198</v>
      </c>
      <c r="C45" s="91" t="s">
        <v>689</v>
      </c>
      <c r="D45" s="81" t="s">
        <v>1392</v>
      </c>
      <c r="E45" s="66">
        <v>6</v>
      </c>
      <c r="F45" s="67">
        <v>0.2</v>
      </c>
      <c r="G45" s="157" t="s">
        <v>1362</v>
      </c>
      <c r="H45" s="174"/>
      <c r="I45" s="175" t="s">
        <v>1363</v>
      </c>
      <c r="J45" s="205" t="s">
        <v>700</v>
      </c>
      <c r="K45" s="68" t="s">
        <v>1365</v>
      </c>
      <c r="L45" s="69">
        <v>3.9999999999999998E-6</v>
      </c>
      <c r="M45" s="157" t="s">
        <v>1359</v>
      </c>
      <c r="N45" s="174"/>
      <c r="O45" s="175" t="s">
        <v>1363</v>
      </c>
    </row>
    <row r="46" spans="1:15" x14ac:dyDescent="0.2">
      <c r="A46" s="70"/>
      <c r="B46" s="65" t="s">
        <v>199</v>
      </c>
      <c r="C46" s="91" t="s">
        <v>690</v>
      </c>
      <c r="D46" s="81" t="s">
        <v>1392</v>
      </c>
      <c r="E46" s="66">
        <v>10</v>
      </c>
      <c r="F46" s="67" t="s">
        <v>1357</v>
      </c>
      <c r="G46" s="157" t="s">
        <v>1362</v>
      </c>
      <c r="H46" s="174" t="s">
        <v>1363</v>
      </c>
      <c r="I46" s="175" t="s">
        <v>200</v>
      </c>
      <c r="J46" s="205" t="s">
        <v>1375</v>
      </c>
      <c r="K46" s="68" t="s">
        <v>1369</v>
      </c>
      <c r="L46" s="69">
        <v>1.0000000000000001E-5</v>
      </c>
      <c r="M46" s="157" t="s">
        <v>1354</v>
      </c>
      <c r="N46" s="174"/>
      <c r="O46" s="175" t="s">
        <v>1363</v>
      </c>
    </row>
    <row r="47" spans="1:15" x14ac:dyDescent="0.2">
      <c r="A47" s="70"/>
      <c r="B47" s="65" t="s">
        <v>201</v>
      </c>
      <c r="C47" s="91" t="s">
        <v>691</v>
      </c>
      <c r="D47" s="81" t="s">
        <v>1392</v>
      </c>
      <c r="E47" s="66">
        <v>0.7</v>
      </c>
      <c r="F47" s="67">
        <v>0.2</v>
      </c>
      <c r="G47" s="157" t="s">
        <v>1362</v>
      </c>
      <c r="H47" s="174"/>
      <c r="I47" s="175" t="s">
        <v>1363</v>
      </c>
      <c r="J47" s="205" t="s">
        <v>202</v>
      </c>
      <c r="K47" s="68" t="s">
        <v>1373</v>
      </c>
      <c r="L47" s="69" t="s">
        <v>1357</v>
      </c>
      <c r="M47" s="157"/>
      <c r="N47" s="174"/>
      <c r="O47" s="175"/>
    </row>
    <row r="48" spans="1:15" x14ac:dyDescent="0.2">
      <c r="A48" s="70"/>
      <c r="B48" s="65" t="s">
        <v>203</v>
      </c>
      <c r="C48" s="91" t="s">
        <v>692</v>
      </c>
      <c r="D48" s="81" t="s">
        <v>1392</v>
      </c>
      <c r="E48" s="66">
        <v>0.15</v>
      </c>
      <c r="F48" s="67">
        <v>0.2</v>
      </c>
      <c r="G48" s="157" t="s">
        <v>1362</v>
      </c>
      <c r="H48" s="174" t="s">
        <v>1355</v>
      </c>
      <c r="I48" s="175" t="s">
        <v>1363</v>
      </c>
      <c r="J48" s="205" t="s">
        <v>419</v>
      </c>
      <c r="K48" s="68" t="s">
        <v>702</v>
      </c>
      <c r="L48" s="69">
        <v>9.9999999999999995E-7</v>
      </c>
      <c r="M48" s="157" t="s">
        <v>1359</v>
      </c>
      <c r="N48" s="174" t="s">
        <v>1355</v>
      </c>
      <c r="O48" s="175" t="s">
        <v>1363</v>
      </c>
    </row>
    <row r="49" spans="1:15" x14ac:dyDescent="0.2">
      <c r="A49" s="70"/>
      <c r="B49" s="90" t="s">
        <v>205</v>
      </c>
      <c r="C49" s="91" t="s">
        <v>693</v>
      </c>
      <c r="D49" s="81" t="s">
        <v>1392</v>
      </c>
      <c r="E49" s="66">
        <v>30</v>
      </c>
      <c r="F49" s="67">
        <v>0.2</v>
      </c>
      <c r="G49" s="157" t="s">
        <v>1354</v>
      </c>
      <c r="H49" s="174"/>
      <c r="I49" s="175" t="s">
        <v>1363</v>
      </c>
      <c r="J49" s="205" t="s">
        <v>1390</v>
      </c>
      <c r="K49" s="68" t="s">
        <v>1357</v>
      </c>
      <c r="L49" s="69" t="s">
        <v>1357</v>
      </c>
      <c r="M49" s="157"/>
      <c r="N49" s="174"/>
      <c r="O49" s="175"/>
    </row>
    <row r="50" spans="1:15" x14ac:dyDescent="0.2">
      <c r="A50" s="70"/>
      <c r="B50" s="90" t="s">
        <v>206</v>
      </c>
      <c r="C50" s="91" t="s">
        <v>694</v>
      </c>
      <c r="D50" s="81" t="s">
        <v>1392</v>
      </c>
      <c r="E50" s="66">
        <v>25</v>
      </c>
      <c r="F50" s="67">
        <v>0.2</v>
      </c>
      <c r="G50" s="157" t="s">
        <v>1354</v>
      </c>
      <c r="H50" s="174"/>
      <c r="I50" s="175" t="s">
        <v>1363</v>
      </c>
      <c r="J50" s="205" t="s">
        <v>1390</v>
      </c>
      <c r="K50" s="68" t="s">
        <v>1357</v>
      </c>
      <c r="L50" s="69" t="s">
        <v>1357</v>
      </c>
      <c r="M50" s="157"/>
      <c r="N50" s="174"/>
      <c r="O50" s="175"/>
    </row>
    <row r="51" spans="1:15" x14ac:dyDescent="0.2">
      <c r="A51" s="70"/>
      <c r="B51" s="90" t="s">
        <v>207</v>
      </c>
      <c r="C51" s="91" t="s">
        <v>695</v>
      </c>
      <c r="D51" s="81" t="s">
        <v>1392</v>
      </c>
      <c r="E51" s="66">
        <v>30</v>
      </c>
      <c r="F51" s="67">
        <v>0.2</v>
      </c>
      <c r="G51" s="157" t="s">
        <v>1354</v>
      </c>
      <c r="H51" s="174"/>
      <c r="I51" s="175" t="s">
        <v>1363</v>
      </c>
      <c r="J51" s="205" t="s">
        <v>1390</v>
      </c>
      <c r="K51" s="68" t="s">
        <v>1357</v>
      </c>
      <c r="L51" s="69" t="s">
        <v>1357</v>
      </c>
      <c r="M51" s="157"/>
      <c r="N51" s="174"/>
      <c r="O51" s="175"/>
    </row>
    <row r="52" spans="1:15" x14ac:dyDescent="0.2">
      <c r="A52" s="70"/>
      <c r="B52" s="90" t="s">
        <v>208</v>
      </c>
      <c r="C52" s="91" t="s">
        <v>696</v>
      </c>
      <c r="D52" s="81" t="s">
        <v>1392</v>
      </c>
      <c r="E52" s="66">
        <v>65</v>
      </c>
      <c r="F52" s="83">
        <v>0.2</v>
      </c>
      <c r="G52" s="157" t="s">
        <v>1362</v>
      </c>
      <c r="H52" s="176"/>
      <c r="I52" s="175" t="s">
        <v>1363</v>
      </c>
      <c r="J52" s="193" t="s">
        <v>1356</v>
      </c>
      <c r="K52" s="68" t="s">
        <v>1357</v>
      </c>
      <c r="L52" s="69" t="s">
        <v>1357</v>
      </c>
      <c r="M52" s="157"/>
      <c r="N52" s="176"/>
      <c r="O52" s="175"/>
    </row>
    <row r="53" spans="1:15" x14ac:dyDescent="0.2">
      <c r="A53" s="70"/>
      <c r="B53" s="65" t="s">
        <v>209</v>
      </c>
      <c r="C53" s="91" t="s">
        <v>697</v>
      </c>
      <c r="D53" s="81" t="s">
        <v>1392</v>
      </c>
      <c r="E53" s="66">
        <v>0.3</v>
      </c>
      <c r="F53" s="67">
        <v>0.2</v>
      </c>
      <c r="G53" s="157" t="s">
        <v>1354</v>
      </c>
      <c r="H53" s="174"/>
      <c r="I53" s="175" t="s">
        <v>1363</v>
      </c>
      <c r="J53" s="205" t="s">
        <v>210</v>
      </c>
      <c r="K53" s="68" t="s">
        <v>1369</v>
      </c>
      <c r="L53" s="69">
        <v>9.9999999999999995E-7</v>
      </c>
      <c r="M53" s="157" t="s">
        <v>1362</v>
      </c>
      <c r="N53" s="174"/>
      <c r="O53" s="175" t="s">
        <v>1363</v>
      </c>
    </row>
    <row r="54" spans="1:15" x14ac:dyDescent="0.2">
      <c r="A54" s="70"/>
      <c r="B54" s="90" t="s">
        <v>211</v>
      </c>
      <c r="C54" s="91" t="s">
        <v>698</v>
      </c>
      <c r="D54" s="81" t="s">
        <v>1392</v>
      </c>
      <c r="E54" s="66">
        <v>11</v>
      </c>
      <c r="F54" s="67">
        <v>0.2</v>
      </c>
      <c r="G54" s="157" t="s">
        <v>189</v>
      </c>
      <c r="H54" s="174"/>
      <c r="I54" s="175" t="s">
        <v>1363</v>
      </c>
      <c r="J54" s="205" t="s">
        <v>190</v>
      </c>
      <c r="K54" s="68" t="s">
        <v>1373</v>
      </c>
      <c r="L54" s="69" t="s">
        <v>1357</v>
      </c>
      <c r="M54" s="157"/>
      <c r="N54" s="174"/>
      <c r="O54" s="175"/>
    </row>
    <row r="55" spans="1:15" x14ac:dyDescent="0.2">
      <c r="A55" s="70"/>
      <c r="B55" s="90" t="s">
        <v>212</v>
      </c>
      <c r="C55" s="91" t="s">
        <v>699</v>
      </c>
      <c r="D55" s="81" t="s">
        <v>1392</v>
      </c>
      <c r="E55" s="66">
        <v>1000</v>
      </c>
      <c r="F55" s="67">
        <v>0.2</v>
      </c>
      <c r="G55" s="157" t="s">
        <v>1354</v>
      </c>
      <c r="H55" s="174"/>
      <c r="I55" s="175" t="s">
        <v>1363</v>
      </c>
      <c r="J55" s="205" t="s">
        <v>213</v>
      </c>
      <c r="K55" s="68" t="s">
        <v>1357</v>
      </c>
      <c r="L55" s="69">
        <v>1.9999999999999999E-6</v>
      </c>
      <c r="M55" s="157" t="s">
        <v>1354</v>
      </c>
      <c r="N55" s="174" t="s">
        <v>1363</v>
      </c>
      <c r="O55" s="175" t="s">
        <v>1355</v>
      </c>
    </row>
    <row r="56" spans="1:15" x14ac:dyDescent="0.2">
      <c r="A56" s="70"/>
      <c r="B56" s="90" t="s">
        <v>214</v>
      </c>
      <c r="C56" s="91" t="s">
        <v>703</v>
      </c>
      <c r="D56" s="81" t="s">
        <v>1392</v>
      </c>
      <c r="E56" s="66">
        <v>2.5</v>
      </c>
      <c r="F56" s="67">
        <v>0.01</v>
      </c>
      <c r="G56" s="157" t="s">
        <v>215</v>
      </c>
      <c r="H56" s="174"/>
      <c r="I56" s="175" t="s">
        <v>1363</v>
      </c>
      <c r="J56" s="205" t="s">
        <v>739</v>
      </c>
      <c r="K56" s="68" t="s">
        <v>1369</v>
      </c>
      <c r="L56" s="69">
        <v>1.0000000000000001E-5</v>
      </c>
      <c r="M56" s="157" t="s">
        <v>1362</v>
      </c>
      <c r="N56" s="174"/>
      <c r="O56" s="175" t="s">
        <v>1363</v>
      </c>
    </row>
    <row r="57" spans="1:15" x14ac:dyDescent="0.2">
      <c r="A57" s="70"/>
      <c r="B57" s="65" t="s">
        <v>216</v>
      </c>
      <c r="C57" s="91" t="s">
        <v>704</v>
      </c>
      <c r="D57" s="81" t="s">
        <v>1392</v>
      </c>
      <c r="E57" s="66">
        <v>8</v>
      </c>
      <c r="F57" s="67">
        <v>0.2</v>
      </c>
      <c r="G57" s="157" t="s">
        <v>1362</v>
      </c>
      <c r="H57" s="174" t="s">
        <v>1355</v>
      </c>
      <c r="I57" s="175" t="s">
        <v>1363</v>
      </c>
      <c r="J57" s="205" t="s">
        <v>1159</v>
      </c>
      <c r="K57" s="68" t="s">
        <v>1373</v>
      </c>
      <c r="L57" s="69" t="s">
        <v>1357</v>
      </c>
      <c r="M57" s="157" t="s">
        <v>1362</v>
      </c>
      <c r="N57" s="174"/>
      <c r="O57" s="175"/>
    </row>
    <row r="58" spans="1:15" s="85" customFormat="1" x14ac:dyDescent="0.2">
      <c r="A58" s="123"/>
      <c r="B58" s="90" t="s">
        <v>217</v>
      </c>
      <c r="C58" s="91" t="s">
        <v>705</v>
      </c>
      <c r="D58" s="81" t="s">
        <v>1392</v>
      </c>
      <c r="E58" s="82">
        <v>436</v>
      </c>
      <c r="F58" s="83">
        <v>1</v>
      </c>
      <c r="G58" s="157" t="s">
        <v>1362</v>
      </c>
      <c r="H58" s="174" t="s">
        <v>1363</v>
      </c>
      <c r="I58" s="175" t="s">
        <v>200</v>
      </c>
      <c r="J58" s="189" t="s">
        <v>174</v>
      </c>
      <c r="K58" s="68" t="s">
        <v>1357</v>
      </c>
      <c r="L58" s="69" t="s">
        <v>1357</v>
      </c>
      <c r="M58" s="157"/>
      <c r="N58" s="176"/>
      <c r="O58" s="175"/>
    </row>
    <row r="59" spans="1:15" x14ac:dyDescent="0.2">
      <c r="A59" s="70"/>
      <c r="B59" s="90" t="s">
        <v>218</v>
      </c>
      <c r="C59" s="91" t="s">
        <v>706</v>
      </c>
      <c r="D59" s="81" t="s">
        <v>1392</v>
      </c>
      <c r="E59" s="66">
        <v>30</v>
      </c>
      <c r="F59" s="67">
        <v>0.2</v>
      </c>
      <c r="G59" s="157" t="s">
        <v>1362</v>
      </c>
      <c r="H59" s="174"/>
      <c r="I59" s="175" t="s">
        <v>1363</v>
      </c>
      <c r="J59" s="205" t="s">
        <v>219</v>
      </c>
      <c r="K59" s="68" t="s">
        <v>1357</v>
      </c>
      <c r="L59" s="69" t="s">
        <v>1357</v>
      </c>
      <c r="M59" s="157"/>
      <c r="N59" s="174"/>
      <c r="O59" s="175"/>
    </row>
    <row r="60" spans="1:15" x14ac:dyDescent="0.2">
      <c r="A60" s="70"/>
      <c r="B60" s="65" t="s">
        <v>220</v>
      </c>
      <c r="C60" s="91" t="s">
        <v>707</v>
      </c>
      <c r="D60" s="81" t="s">
        <v>1392</v>
      </c>
      <c r="E60" s="66">
        <v>0.3</v>
      </c>
      <c r="F60" s="67">
        <v>0.01</v>
      </c>
      <c r="G60" s="157" t="s">
        <v>1362</v>
      </c>
      <c r="H60" s="174"/>
      <c r="I60" s="175" t="s">
        <v>1363</v>
      </c>
      <c r="J60" s="205" t="s">
        <v>740</v>
      </c>
      <c r="K60" s="68" t="s">
        <v>1369</v>
      </c>
      <c r="L60" s="69">
        <v>1.0000000000000001E-5</v>
      </c>
      <c r="M60" s="157" t="s">
        <v>1362</v>
      </c>
      <c r="N60" s="174"/>
      <c r="O60" s="175" t="s">
        <v>1363</v>
      </c>
    </row>
    <row r="61" spans="1:15" x14ac:dyDescent="0.2">
      <c r="A61" s="70"/>
      <c r="B61" s="90" t="s">
        <v>221</v>
      </c>
      <c r="C61" s="91" t="s">
        <v>708</v>
      </c>
      <c r="D61" s="81" t="s">
        <v>1392</v>
      </c>
      <c r="E61" s="66">
        <v>260</v>
      </c>
      <c r="F61" s="67">
        <v>0.2</v>
      </c>
      <c r="G61" s="157" t="s">
        <v>189</v>
      </c>
      <c r="H61" s="174" t="s">
        <v>1363</v>
      </c>
      <c r="I61" s="175" t="s">
        <v>200</v>
      </c>
      <c r="J61" s="205" t="s">
        <v>195</v>
      </c>
      <c r="K61" s="68" t="s">
        <v>1357</v>
      </c>
      <c r="L61" s="69" t="s">
        <v>1357</v>
      </c>
      <c r="M61" s="157"/>
      <c r="N61" s="174"/>
      <c r="O61" s="175"/>
    </row>
    <row r="62" spans="1:15" x14ac:dyDescent="0.2">
      <c r="A62" s="70"/>
      <c r="B62" s="90" t="s">
        <v>222</v>
      </c>
      <c r="C62" s="91" t="s">
        <v>709</v>
      </c>
      <c r="D62" s="81" t="s">
        <v>1392</v>
      </c>
      <c r="E62" s="66">
        <v>16</v>
      </c>
      <c r="F62" s="67">
        <v>0.2</v>
      </c>
      <c r="G62" s="157" t="s">
        <v>189</v>
      </c>
      <c r="H62" s="174"/>
      <c r="I62" s="175" t="s">
        <v>1363</v>
      </c>
      <c r="J62" s="205" t="s">
        <v>223</v>
      </c>
      <c r="K62" s="68" t="s">
        <v>1357</v>
      </c>
      <c r="L62" s="69" t="s">
        <v>1357</v>
      </c>
      <c r="M62" s="157"/>
      <c r="N62" s="174"/>
      <c r="O62" s="175"/>
    </row>
    <row r="63" spans="1:15" x14ac:dyDescent="0.2">
      <c r="A63" s="70"/>
      <c r="B63" s="90" t="s">
        <v>224</v>
      </c>
      <c r="C63" s="91" t="s">
        <v>710</v>
      </c>
      <c r="D63" s="81" t="s">
        <v>1392</v>
      </c>
      <c r="E63" s="66">
        <v>34</v>
      </c>
      <c r="F63" s="67">
        <v>0.06</v>
      </c>
      <c r="G63" s="157" t="s">
        <v>189</v>
      </c>
      <c r="H63" s="174"/>
      <c r="I63" s="175" t="s">
        <v>1363</v>
      </c>
      <c r="J63" s="205" t="s">
        <v>225</v>
      </c>
      <c r="K63" s="68" t="s">
        <v>215</v>
      </c>
      <c r="L63" s="69">
        <v>1.0000000000000001E-5</v>
      </c>
      <c r="M63" s="157" t="s">
        <v>215</v>
      </c>
      <c r="N63" s="174"/>
      <c r="O63" s="175" t="s">
        <v>1363</v>
      </c>
    </row>
    <row r="64" spans="1:15" ht="21.75" x14ac:dyDescent="0.2">
      <c r="A64" s="70"/>
      <c r="B64" s="65" t="s">
        <v>226</v>
      </c>
      <c r="C64" s="91" t="s">
        <v>711</v>
      </c>
      <c r="D64" s="81" t="s">
        <v>1392</v>
      </c>
      <c r="E64" s="66">
        <v>4</v>
      </c>
      <c r="F64" s="67">
        <v>0.2</v>
      </c>
      <c r="G64" s="157" t="s">
        <v>1354</v>
      </c>
      <c r="H64" s="174" t="s">
        <v>1370</v>
      </c>
      <c r="I64" s="175" t="s">
        <v>1363</v>
      </c>
      <c r="J64" s="205" t="s">
        <v>227</v>
      </c>
      <c r="K64" s="68" t="s">
        <v>1369</v>
      </c>
      <c r="L64" s="69">
        <v>1.0000000000000001E-5</v>
      </c>
      <c r="M64" s="157" t="s">
        <v>1362</v>
      </c>
      <c r="N64" s="174"/>
      <c r="O64" s="175" t="s">
        <v>1363</v>
      </c>
    </row>
    <row r="65" spans="1:15" x14ac:dyDescent="0.2">
      <c r="A65" s="70"/>
      <c r="B65" s="65" t="s">
        <v>228</v>
      </c>
      <c r="C65" s="91" t="s">
        <v>712</v>
      </c>
      <c r="D65" s="81" t="s">
        <v>1392</v>
      </c>
      <c r="E65" s="66">
        <v>20</v>
      </c>
      <c r="F65" s="67">
        <v>0.2</v>
      </c>
      <c r="G65" s="157" t="s">
        <v>1362</v>
      </c>
      <c r="H65" s="174"/>
      <c r="I65" s="175" t="s">
        <v>1363</v>
      </c>
      <c r="J65" s="205" t="s">
        <v>232</v>
      </c>
      <c r="K65" s="68" t="s">
        <v>1357</v>
      </c>
      <c r="L65" s="69" t="s">
        <v>1357</v>
      </c>
      <c r="M65" s="157" t="s">
        <v>1362</v>
      </c>
      <c r="N65" s="174"/>
      <c r="O65" s="175"/>
    </row>
    <row r="66" spans="1:15" x14ac:dyDescent="0.2">
      <c r="A66" s="70"/>
      <c r="B66" s="65" t="s">
        <v>230</v>
      </c>
      <c r="C66" s="91" t="s">
        <v>713</v>
      </c>
      <c r="D66" s="81" t="s">
        <v>1392</v>
      </c>
      <c r="E66" s="66">
        <v>8</v>
      </c>
      <c r="F66" s="67">
        <v>0.2</v>
      </c>
      <c r="G66" s="157" t="s">
        <v>1354</v>
      </c>
      <c r="H66" s="174"/>
      <c r="I66" s="175" t="s">
        <v>1363</v>
      </c>
      <c r="J66" s="205" t="s">
        <v>195</v>
      </c>
      <c r="K66" s="68" t="s">
        <v>1373</v>
      </c>
      <c r="L66" s="69" t="s">
        <v>1357</v>
      </c>
      <c r="M66" s="157"/>
      <c r="N66" s="174"/>
      <c r="O66" s="175"/>
    </row>
    <row r="67" spans="1:15" x14ac:dyDescent="0.2">
      <c r="A67" s="70"/>
      <c r="B67" s="65" t="s">
        <v>231</v>
      </c>
      <c r="C67" s="91" t="s">
        <v>714</v>
      </c>
      <c r="D67" s="81" t="s">
        <v>1392</v>
      </c>
      <c r="E67" s="66">
        <v>11</v>
      </c>
      <c r="F67" s="67">
        <v>0.2</v>
      </c>
      <c r="G67" s="157" t="s">
        <v>1354</v>
      </c>
      <c r="H67" s="174"/>
      <c r="I67" s="175" t="s">
        <v>1363</v>
      </c>
      <c r="J67" s="205" t="s">
        <v>232</v>
      </c>
      <c r="K67" s="68" t="s">
        <v>1373</v>
      </c>
      <c r="L67" s="69" t="s">
        <v>1357</v>
      </c>
      <c r="M67" s="157"/>
      <c r="N67" s="174"/>
      <c r="O67" s="175"/>
    </row>
    <row r="68" spans="1:15" x14ac:dyDescent="0.2">
      <c r="A68" s="70"/>
      <c r="B68" s="65" t="s">
        <v>233</v>
      </c>
      <c r="C68" s="91" t="s">
        <v>715</v>
      </c>
      <c r="D68" s="81" t="s">
        <v>1392</v>
      </c>
      <c r="E68" s="66">
        <v>8</v>
      </c>
      <c r="F68" s="67">
        <v>0.2</v>
      </c>
      <c r="G68" s="157" t="s">
        <v>1354</v>
      </c>
      <c r="H68" s="174"/>
      <c r="I68" s="175" t="s">
        <v>1363</v>
      </c>
      <c r="J68" s="205" t="s">
        <v>232</v>
      </c>
      <c r="K68" s="68" t="s">
        <v>1373</v>
      </c>
      <c r="L68" s="69" t="s">
        <v>1357</v>
      </c>
      <c r="M68" s="157"/>
      <c r="N68" s="174"/>
      <c r="O68" s="175"/>
    </row>
    <row r="69" spans="1:15" x14ac:dyDescent="0.2">
      <c r="A69" s="70"/>
      <c r="B69" s="90" t="s">
        <v>234</v>
      </c>
      <c r="C69" s="91" t="s">
        <v>716</v>
      </c>
      <c r="D69" s="81" t="s">
        <v>1392</v>
      </c>
      <c r="E69" s="66">
        <v>97</v>
      </c>
      <c r="F69" s="67">
        <v>0.04</v>
      </c>
      <c r="G69" s="157" t="s">
        <v>189</v>
      </c>
      <c r="H69" s="174"/>
      <c r="I69" s="175" t="s">
        <v>1363</v>
      </c>
      <c r="J69" s="205" t="s">
        <v>210</v>
      </c>
      <c r="K69" s="68" t="s">
        <v>1369</v>
      </c>
      <c r="L69" s="69">
        <v>1.0000000000000001E-5</v>
      </c>
      <c r="M69" s="157" t="s">
        <v>1359</v>
      </c>
      <c r="N69" s="174"/>
      <c r="O69" s="175" t="s">
        <v>1363</v>
      </c>
    </row>
    <row r="70" spans="1:15" ht="21.75" x14ac:dyDescent="0.2">
      <c r="A70" s="70"/>
      <c r="B70" s="65" t="s">
        <v>235</v>
      </c>
      <c r="C70" s="91" t="s">
        <v>717</v>
      </c>
      <c r="D70" s="81" t="s">
        <v>1392</v>
      </c>
      <c r="E70" s="66">
        <v>4</v>
      </c>
      <c r="F70" s="67">
        <v>0.14000000000000001</v>
      </c>
      <c r="G70" s="157" t="s">
        <v>1362</v>
      </c>
      <c r="H70" s="174" t="s">
        <v>1370</v>
      </c>
      <c r="I70" s="175" t="s">
        <v>1363</v>
      </c>
      <c r="J70" s="205" t="s">
        <v>236</v>
      </c>
      <c r="K70" s="98" t="s">
        <v>1369</v>
      </c>
      <c r="L70" s="69">
        <v>1.0000000000000001E-5</v>
      </c>
      <c r="M70" s="157" t="s">
        <v>215</v>
      </c>
      <c r="N70" s="174"/>
      <c r="O70" s="175" t="s">
        <v>1363</v>
      </c>
    </row>
    <row r="71" spans="1:15" s="85" customFormat="1" x14ac:dyDescent="0.2">
      <c r="A71" s="123"/>
      <c r="B71" s="90" t="s">
        <v>237</v>
      </c>
      <c r="C71" s="91" t="s">
        <v>718</v>
      </c>
      <c r="D71" s="81" t="s">
        <v>1392</v>
      </c>
      <c r="E71" s="82">
        <v>200</v>
      </c>
      <c r="F71" s="83">
        <v>0.14000000000000001</v>
      </c>
      <c r="G71" s="157" t="s">
        <v>1362</v>
      </c>
      <c r="H71" s="176"/>
      <c r="I71" s="175" t="s">
        <v>1363</v>
      </c>
      <c r="J71" s="193" t="s">
        <v>176</v>
      </c>
      <c r="K71" s="98" t="s">
        <v>1373</v>
      </c>
      <c r="L71" s="84" t="s">
        <v>1357</v>
      </c>
      <c r="M71" s="157"/>
      <c r="N71" s="176"/>
      <c r="O71" s="175"/>
    </row>
    <row r="72" spans="1:15" s="85" customFormat="1" x14ac:dyDescent="0.2">
      <c r="A72" s="70"/>
      <c r="B72" s="90" t="s">
        <v>238</v>
      </c>
      <c r="C72" s="91" t="s">
        <v>719</v>
      </c>
      <c r="D72" s="81" t="s">
        <v>1392</v>
      </c>
      <c r="E72" s="66">
        <v>100</v>
      </c>
      <c r="F72" s="67">
        <v>1</v>
      </c>
      <c r="G72" s="157" t="s">
        <v>239</v>
      </c>
      <c r="H72" s="174"/>
      <c r="I72" s="177" t="s">
        <v>1363</v>
      </c>
      <c r="J72" s="193" t="s">
        <v>177</v>
      </c>
      <c r="K72" s="98" t="s">
        <v>1357</v>
      </c>
      <c r="L72" s="69" t="s">
        <v>1357</v>
      </c>
      <c r="M72" s="157"/>
      <c r="N72" s="174"/>
      <c r="O72" s="177"/>
    </row>
    <row r="73" spans="1:15" x14ac:dyDescent="0.2">
      <c r="A73" s="70"/>
      <c r="B73" s="65" t="s">
        <v>240</v>
      </c>
      <c r="C73" s="91" t="s">
        <v>720</v>
      </c>
      <c r="D73" s="81" t="s">
        <v>1392</v>
      </c>
      <c r="E73" s="66">
        <v>5500</v>
      </c>
      <c r="F73" s="67">
        <v>0.2</v>
      </c>
      <c r="G73" s="157" t="s">
        <v>1362</v>
      </c>
      <c r="H73" s="174"/>
      <c r="I73" s="175" t="s">
        <v>1363</v>
      </c>
      <c r="J73" s="205" t="s">
        <v>742</v>
      </c>
      <c r="K73" s="68" t="s">
        <v>1357</v>
      </c>
      <c r="L73" s="69" t="s">
        <v>1357</v>
      </c>
      <c r="M73" s="157" t="s">
        <v>1362</v>
      </c>
      <c r="N73" s="174"/>
      <c r="O73" s="175"/>
    </row>
    <row r="74" spans="1:15" ht="21.75" x14ac:dyDescent="0.2">
      <c r="A74" s="70"/>
      <c r="B74" s="65" t="s">
        <v>242</v>
      </c>
      <c r="C74" s="91" t="s">
        <v>721</v>
      </c>
      <c r="D74" s="81" t="s">
        <v>1392</v>
      </c>
      <c r="E74" s="66">
        <v>1700</v>
      </c>
      <c r="F74" s="67">
        <v>0.2</v>
      </c>
      <c r="G74" s="157" t="s">
        <v>743</v>
      </c>
      <c r="H74" s="174"/>
      <c r="I74" s="175" t="s">
        <v>1202</v>
      </c>
      <c r="J74" s="205" t="s">
        <v>744</v>
      </c>
      <c r="K74" s="68" t="s">
        <v>1357</v>
      </c>
      <c r="L74" s="69" t="s">
        <v>1357</v>
      </c>
      <c r="M74" s="157" t="s">
        <v>1362</v>
      </c>
      <c r="N74" s="174"/>
      <c r="O74" s="175"/>
    </row>
    <row r="75" spans="1:15" x14ac:dyDescent="0.2">
      <c r="A75" s="70"/>
      <c r="B75" s="90" t="s">
        <v>243</v>
      </c>
      <c r="C75" s="91" t="s">
        <v>722</v>
      </c>
      <c r="D75" s="81" t="s">
        <v>1392</v>
      </c>
      <c r="E75" s="66">
        <v>10</v>
      </c>
      <c r="F75" s="67">
        <v>0.2</v>
      </c>
      <c r="G75" s="157" t="s">
        <v>1359</v>
      </c>
      <c r="H75" s="174"/>
      <c r="I75" s="175" t="s">
        <v>1363</v>
      </c>
      <c r="J75" s="205" t="s">
        <v>244</v>
      </c>
      <c r="K75" s="68" t="s">
        <v>1373</v>
      </c>
      <c r="L75" s="69" t="s">
        <v>1357</v>
      </c>
      <c r="M75" s="157"/>
      <c r="N75" s="174"/>
      <c r="O75" s="175"/>
    </row>
    <row r="76" spans="1:15" s="85" customFormat="1" x14ac:dyDescent="0.2">
      <c r="A76" s="123"/>
      <c r="B76" s="90" t="s">
        <v>245</v>
      </c>
      <c r="C76" s="91" t="s">
        <v>723</v>
      </c>
      <c r="D76" s="81" t="s">
        <v>1392</v>
      </c>
      <c r="E76" s="66">
        <v>30</v>
      </c>
      <c r="F76" s="67">
        <v>0.2</v>
      </c>
      <c r="G76" s="157" t="s">
        <v>1354</v>
      </c>
      <c r="H76" s="174"/>
      <c r="I76" s="175" t="s">
        <v>1363</v>
      </c>
      <c r="J76" s="205" t="s">
        <v>1390</v>
      </c>
      <c r="K76" s="98" t="s">
        <v>1357</v>
      </c>
      <c r="L76" s="67" t="s">
        <v>1357</v>
      </c>
      <c r="M76" s="157"/>
      <c r="N76" s="174"/>
      <c r="O76" s="175"/>
    </row>
    <row r="77" spans="1:15" x14ac:dyDescent="0.2">
      <c r="A77" s="70"/>
      <c r="B77" s="65" t="s">
        <v>246</v>
      </c>
      <c r="C77" s="91" t="s">
        <v>724</v>
      </c>
      <c r="D77" s="81" t="s">
        <v>1392</v>
      </c>
      <c r="E77" s="66">
        <v>210</v>
      </c>
      <c r="F77" s="67">
        <v>0.2</v>
      </c>
      <c r="G77" s="157" t="s">
        <v>239</v>
      </c>
      <c r="H77" s="174"/>
      <c r="I77" s="175" t="s">
        <v>1363</v>
      </c>
      <c r="J77" s="205" t="s">
        <v>247</v>
      </c>
      <c r="K77" s="68" t="s">
        <v>200</v>
      </c>
      <c r="L77" s="188" t="s">
        <v>248</v>
      </c>
      <c r="M77" s="157"/>
      <c r="N77" s="174"/>
      <c r="O77" s="175"/>
    </row>
    <row r="78" spans="1:15" x14ac:dyDescent="0.2">
      <c r="A78" s="70"/>
      <c r="B78" s="65" t="s">
        <v>249</v>
      </c>
      <c r="C78" s="91" t="s">
        <v>725</v>
      </c>
      <c r="D78" s="81" t="s">
        <v>1392</v>
      </c>
      <c r="E78" s="66">
        <v>31</v>
      </c>
      <c r="F78" s="67" t="s">
        <v>1357</v>
      </c>
      <c r="G78" s="157" t="s">
        <v>1362</v>
      </c>
      <c r="H78" s="174" t="s">
        <v>1363</v>
      </c>
      <c r="I78" s="175" t="s">
        <v>200</v>
      </c>
      <c r="J78" s="205" t="s">
        <v>250</v>
      </c>
      <c r="K78" s="68" t="s">
        <v>215</v>
      </c>
      <c r="L78" s="69">
        <v>1.0000000000000001E-5</v>
      </c>
      <c r="M78" s="157" t="s">
        <v>1362</v>
      </c>
      <c r="N78" s="174"/>
      <c r="O78" s="175" t="s">
        <v>1363</v>
      </c>
    </row>
    <row r="79" spans="1:15" x14ac:dyDescent="0.2">
      <c r="A79" s="70"/>
      <c r="B79" s="65" t="s">
        <v>1149</v>
      </c>
      <c r="C79" s="91" t="s">
        <v>726</v>
      </c>
      <c r="D79" s="81" t="s">
        <v>1392</v>
      </c>
      <c r="E79" s="66">
        <v>3.5</v>
      </c>
      <c r="F79" s="67">
        <v>0.2</v>
      </c>
      <c r="G79" s="157" t="s">
        <v>215</v>
      </c>
      <c r="H79" s="174" t="s">
        <v>1363</v>
      </c>
      <c r="I79" s="175" t="s">
        <v>200</v>
      </c>
      <c r="J79" s="205" t="s">
        <v>1150</v>
      </c>
      <c r="K79" s="68" t="s">
        <v>215</v>
      </c>
      <c r="L79" s="69">
        <v>9.0000000000000002E-6</v>
      </c>
      <c r="M79" s="157" t="s">
        <v>1362</v>
      </c>
      <c r="N79" s="174"/>
      <c r="O79" s="175" t="s">
        <v>1363</v>
      </c>
    </row>
    <row r="80" spans="1:15" x14ac:dyDescent="0.2">
      <c r="A80" s="70"/>
      <c r="B80" s="65" t="s">
        <v>1151</v>
      </c>
      <c r="C80" s="91" t="s">
        <v>727</v>
      </c>
      <c r="D80" s="81" t="s">
        <v>1392</v>
      </c>
      <c r="E80" s="66">
        <v>72</v>
      </c>
      <c r="F80" s="67">
        <v>0.2</v>
      </c>
      <c r="G80" s="157" t="s">
        <v>1354</v>
      </c>
      <c r="H80" s="174"/>
      <c r="I80" s="175" t="s">
        <v>1363</v>
      </c>
      <c r="J80" s="205" t="s">
        <v>1152</v>
      </c>
      <c r="K80" s="68" t="s">
        <v>1153</v>
      </c>
      <c r="L80" s="69">
        <v>9.0000000000000002E-6</v>
      </c>
      <c r="M80" s="157" t="s">
        <v>1354</v>
      </c>
      <c r="N80" s="174"/>
      <c r="O80" s="175" t="s">
        <v>1363</v>
      </c>
    </row>
    <row r="81" spans="1:15" x14ac:dyDescent="0.2">
      <c r="A81" s="70"/>
      <c r="B81" s="90" t="s">
        <v>1154</v>
      </c>
      <c r="C81" s="91" t="s">
        <v>728</v>
      </c>
      <c r="D81" s="81" t="s">
        <v>1392</v>
      </c>
      <c r="E81" s="66">
        <v>107</v>
      </c>
      <c r="F81" s="67">
        <v>0.2</v>
      </c>
      <c r="G81" s="157" t="s">
        <v>1359</v>
      </c>
      <c r="H81" s="174"/>
      <c r="I81" s="175" t="s">
        <v>1363</v>
      </c>
      <c r="J81" s="205" t="s">
        <v>1155</v>
      </c>
      <c r="K81" s="98" t="s">
        <v>1373</v>
      </c>
      <c r="L81" s="69" t="s">
        <v>1357</v>
      </c>
      <c r="M81" s="157"/>
      <c r="N81" s="174"/>
      <c r="O81" s="175"/>
    </row>
    <row r="82" spans="1:15" x14ac:dyDescent="0.2">
      <c r="A82" s="70"/>
      <c r="B82" s="65" t="s">
        <v>1156</v>
      </c>
      <c r="C82" s="91" t="s">
        <v>729</v>
      </c>
      <c r="D82" s="81" t="s">
        <v>1392</v>
      </c>
      <c r="E82" s="66">
        <v>200</v>
      </c>
      <c r="F82" s="67">
        <v>0.2</v>
      </c>
      <c r="G82" s="157" t="s">
        <v>1362</v>
      </c>
      <c r="H82" s="174"/>
      <c r="I82" s="175" t="s">
        <v>1355</v>
      </c>
      <c r="J82" s="205" t="s">
        <v>1157</v>
      </c>
      <c r="K82" s="98" t="s">
        <v>1373</v>
      </c>
      <c r="L82" s="69" t="s">
        <v>1357</v>
      </c>
      <c r="M82" s="157"/>
      <c r="N82" s="174"/>
      <c r="O82" s="175"/>
    </row>
    <row r="83" spans="1:15" x14ac:dyDescent="0.2">
      <c r="A83" s="70"/>
      <c r="B83" s="90" t="s">
        <v>1158</v>
      </c>
      <c r="C83" s="91" t="s">
        <v>730</v>
      </c>
      <c r="D83" s="81" t="s">
        <v>1392</v>
      </c>
      <c r="E83" s="66">
        <v>140</v>
      </c>
      <c r="F83" s="67">
        <v>0.2</v>
      </c>
      <c r="G83" s="157" t="s">
        <v>1354</v>
      </c>
      <c r="H83" s="174"/>
      <c r="I83" s="175" t="s">
        <v>1363</v>
      </c>
      <c r="J83" s="205" t="s">
        <v>1159</v>
      </c>
      <c r="K83" s="98" t="s">
        <v>1373</v>
      </c>
      <c r="L83" s="69" t="s">
        <v>1357</v>
      </c>
      <c r="M83" s="157"/>
      <c r="N83" s="174"/>
      <c r="O83" s="175"/>
    </row>
    <row r="84" spans="1:15" x14ac:dyDescent="0.2">
      <c r="A84" s="70"/>
      <c r="B84" s="90" t="s">
        <v>1160</v>
      </c>
      <c r="C84" s="91" t="s">
        <v>731</v>
      </c>
      <c r="D84" s="81" t="s">
        <v>1392</v>
      </c>
      <c r="E84" s="66">
        <v>9</v>
      </c>
      <c r="F84" s="67" t="s">
        <v>1357</v>
      </c>
      <c r="G84" s="157" t="s">
        <v>1362</v>
      </c>
      <c r="H84" s="174" t="s">
        <v>1363</v>
      </c>
      <c r="I84" s="175" t="s">
        <v>200</v>
      </c>
      <c r="J84" s="205" t="s">
        <v>1161</v>
      </c>
      <c r="K84" s="98" t="s">
        <v>215</v>
      </c>
      <c r="L84" s="69">
        <v>1.0000000000000001E-5</v>
      </c>
      <c r="M84" s="157" t="s">
        <v>1362</v>
      </c>
      <c r="N84" s="174"/>
      <c r="O84" s="175" t="s">
        <v>1363</v>
      </c>
    </row>
    <row r="85" spans="1:15" x14ac:dyDescent="0.2">
      <c r="A85" s="70"/>
      <c r="B85" s="90" t="s">
        <v>1162</v>
      </c>
      <c r="C85" s="91" t="s">
        <v>732</v>
      </c>
      <c r="D85" s="81" t="s">
        <v>1392</v>
      </c>
      <c r="E85" s="66">
        <v>29</v>
      </c>
      <c r="F85" s="67" t="s">
        <v>1357</v>
      </c>
      <c r="G85" s="157"/>
      <c r="H85" s="174"/>
      <c r="I85" s="175"/>
      <c r="J85" s="205" t="s">
        <v>204</v>
      </c>
      <c r="K85" s="98" t="s">
        <v>1153</v>
      </c>
      <c r="L85" s="69">
        <v>1.0000000000000001E-5</v>
      </c>
      <c r="M85" s="157" t="s">
        <v>1354</v>
      </c>
      <c r="N85" s="174"/>
      <c r="O85" s="175" t="s">
        <v>1363</v>
      </c>
    </row>
    <row r="86" spans="1:15" s="85" customFormat="1" x14ac:dyDescent="0.2">
      <c r="A86" s="123"/>
      <c r="B86" s="90" t="s">
        <v>1163</v>
      </c>
      <c r="C86" s="91" t="s">
        <v>733</v>
      </c>
      <c r="D86" s="81" t="s">
        <v>1392</v>
      </c>
      <c r="E86" s="82">
        <v>67</v>
      </c>
      <c r="F86" s="83">
        <v>0.2</v>
      </c>
      <c r="G86" s="157" t="s">
        <v>189</v>
      </c>
      <c r="H86" s="174"/>
      <c r="I86" s="175" t="s">
        <v>1363</v>
      </c>
      <c r="J86" s="189" t="s">
        <v>1164</v>
      </c>
      <c r="K86" s="98" t="s">
        <v>1357</v>
      </c>
      <c r="L86" s="84" t="s">
        <v>1357</v>
      </c>
      <c r="M86" s="157"/>
      <c r="N86" s="174"/>
      <c r="O86" s="175"/>
    </row>
    <row r="87" spans="1:15" s="85" customFormat="1" x14ac:dyDescent="0.2">
      <c r="A87" s="123"/>
      <c r="B87" s="90" t="s">
        <v>1165</v>
      </c>
      <c r="C87" s="91" t="s">
        <v>734</v>
      </c>
      <c r="D87" s="81" t="s">
        <v>1392</v>
      </c>
      <c r="E87" s="82">
        <v>3745</v>
      </c>
      <c r="F87" s="83">
        <v>0.2</v>
      </c>
      <c r="G87" s="157" t="s">
        <v>189</v>
      </c>
      <c r="H87" s="176"/>
      <c r="I87" s="175" t="s">
        <v>1363</v>
      </c>
      <c r="J87" s="189" t="s">
        <v>1166</v>
      </c>
      <c r="K87" s="98" t="s">
        <v>1357</v>
      </c>
      <c r="L87" s="84" t="s">
        <v>1357</v>
      </c>
      <c r="M87" s="157"/>
      <c r="N87" s="176"/>
      <c r="O87" s="175"/>
    </row>
    <row r="88" spans="1:15" s="85" customFormat="1" ht="23.25" customHeight="1" x14ac:dyDescent="0.2">
      <c r="A88" s="123"/>
      <c r="B88" s="90" t="s">
        <v>1167</v>
      </c>
      <c r="C88" s="91" t="s">
        <v>735</v>
      </c>
      <c r="D88" s="81" t="s">
        <v>1392</v>
      </c>
      <c r="E88" s="82">
        <v>8</v>
      </c>
      <c r="F88" s="67">
        <v>0.2</v>
      </c>
      <c r="G88" s="157" t="s">
        <v>1354</v>
      </c>
      <c r="H88" s="174"/>
      <c r="I88" s="175" t="s">
        <v>1363</v>
      </c>
      <c r="J88" s="277" t="s">
        <v>1169</v>
      </c>
      <c r="K88" s="98" t="s">
        <v>1357</v>
      </c>
      <c r="L88" s="84" t="s">
        <v>1357</v>
      </c>
      <c r="M88" s="157"/>
      <c r="N88" s="174"/>
      <c r="O88" s="175"/>
    </row>
    <row r="89" spans="1:15" s="85" customFormat="1" ht="21.75" x14ac:dyDescent="0.2">
      <c r="A89" s="123"/>
      <c r="B89" s="90" t="s">
        <v>1168</v>
      </c>
      <c r="C89" s="91" t="s">
        <v>736</v>
      </c>
      <c r="D89" s="81" t="s">
        <v>1392</v>
      </c>
      <c r="E89" s="82">
        <v>3</v>
      </c>
      <c r="F89" s="83">
        <v>0.2</v>
      </c>
      <c r="G89" s="157" t="s">
        <v>1354</v>
      </c>
      <c r="H89" s="174"/>
      <c r="I89" s="175" t="s">
        <v>1363</v>
      </c>
      <c r="J89" s="206" t="s">
        <v>1169</v>
      </c>
      <c r="K89" s="98" t="s">
        <v>1357</v>
      </c>
      <c r="L89" s="84" t="s">
        <v>1357</v>
      </c>
      <c r="M89" s="157"/>
      <c r="N89" s="174"/>
      <c r="O89" s="175"/>
    </row>
    <row r="90" spans="1:15" x14ac:dyDescent="0.2">
      <c r="A90" s="70"/>
      <c r="B90" s="65" t="s">
        <v>1170</v>
      </c>
      <c r="C90" s="91" t="s">
        <v>737</v>
      </c>
      <c r="D90" s="81" t="s">
        <v>1392</v>
      </c>
      <c r="E90" s="66">
        <v>0.8</v>
      </c>
      <c r="F90" s="67">
        <v>0.2</v>
      </c>
      <c r="G90" s="157" t="s">
        <v>1362</v>
      </c>
      <c r="H90" s="174"/>
      <c r="I90" s="175" t="s">
        <v>1363</v>
      </c>
      <c r="J90" s="205" t="s">
        <v>745</v>
      </c>
      <c r="K90" s="68" t="s">
        <v>746</v>
      </c>
      <c r="L90" s="69">
        <v>1.9999999999999999E-6</v>
      </c>
      <c r="M90" s="157" t="s">
        <v>1362</v>
      </c>
      <c r="N90" s="174"/>
      <c r="O90" s="175" t="s">
        <v>1363</v>
      </c>
    </row>
    <row r="91" spans="1:15" x14ac:dyDescent="0.2">
      <c r="A91" s="70"/>
      <c r="B91" s="90" t="s">
        <v>1171</v>
      </c>
      <c r="C91" s="91" t="s">
        <v>738</v>
      </c>
      <c r="D91" s="81" t="s">
        <v>1392</v>
      </c>
      <c r="E91" s="66">
        <v>45</v>
      </c>
      <c r="F91" s="67">
        <v>0.2</v>
      </c>
      <c r="G91" s="157" t="s">
        <v>1362</v>
      </c>
      <c r="H91" s="174"/>
      <c r="I91" s="175" t="s">
        <v>1363</v>
      </c>
      <c r="J91" s="205" t="s">
        <v>748</v>
      </c>
      <c r="K91" s="68" t="s">
        <v>1357</v>
      </c>
      <c r="L91" s="69" t="s">
        <v>1357</v>
      </c>
      <c r="M91" s="157" t="s">
        <v>1362</v>
      </c>
      <c r="N91" s="174"/>
      <c r="O91" s="175"/>
    </row>
    <row r="92" spans="1:15" x14ac:dyDescent="0.2">
      <c r="A92" s="211" t="s">
        <v>1172</v>
      </c>
      <c r="B92" s="90"/>
      <c r="C92" s="91"/>
      <c r="D92" s="81"/>
      <c r="E92" s="66"/>
      <c r="F92" s="67"/>
      <c r="G92" s="157"/>
      <c r="H92" s="174"/>
      <c r="I92" s="175"/>
      <c r="J92" s="189"/>
      <c r="K92" s="68"/>
      <c r="L92" s="69"/>
      <c r="M92" s="157"/>
      <c r="N92" s="174"/>
      <c r="O92" s="175"/>
    </row>
    <row r="93" spans="1:15" s="85" customFormat="1" ht="21.75" x14ac:dyDescent="0.2">
      <c r="A93" s="285"/>
      <c r="B93" s="90" t="s">
        <v>1173</v>
      </c>
      <c r="C93" s="91" t="s">
        <v>752</v>
      </c>
      <c r="D93" s="91"/>
      <c r="E93" s="82">
        <v>50000</v>
      </c>
      <c r="F93" s="83">
        <v>0.2</v>
      </c>
      <c r="G93" s="174" t="s">
        <v>1174</v>
      </c>
      <c r="H93" s="176"/>
      <c r="I93" s="175" t="s">
        <v>1175</v>
      </c>
      <c r="J93" s="206" t="s">
        <v>1176</v>
      </c>
      <c r="K93" s="98" t="s">
        <v>1373</v>
      </c>
      <c r="L93" s="84" t="s">
        <v>1357</v>
      </c>
      <c r="M93" s="157"/>
      <c r="N93" s="176"/>
      <c r="O93" s="175"/>
    </row>
    <row r="94" spans="1:15" s="85" customFormat="1" x14ac:dyDescent="0.2">
      <c r="A94" s="123"/>
      <c r="B94" s="90" t="s">
        <v>1177</v>
      </c>
      <c r="C94" s="91" t="s">
        <v>753</v>
      </c>
      <c r="D94" s="81"/>
      <c r="E94" s="82">
        <v>8700</v>
      </c>
      <c r="F94" s="83">
        <v>0.2</v>
      </c>
      <c r="G94" s="157" t="s">
        <v>189</v>
      </c>
      <c r="H94" s="174" t="s">
        <v>1363</v>
      </c>
      <c r="I94" s="175" t="s">
        <v>1355</v>
      </c>
      <c r="J94" s="189" t="s">
        <v>232</v>
      </c>
      <c r="K94" s="98" t="s">
        <v>1357</v>
      </c>
      <c r="L94" s="84" t="s">
        <v>1357</v>
      </c>
      <c r="M94" s="157"/>
      <c r="N94" s="174"/>
      <c r="O94" s="175"/>
    </row>
    <row r="95" spans="1:15" x14ac:dyDescent="0.2">
      <c r="A95" s="70"/>
      <c r="B95" s="90" t="s">
        <v>1178</v>
      </c>
      <c r="C95" s="91" t="s">
        <v>754</v>
      </c>
      <c r="D95" s="81"/>
      <c r="E95" s="66">
        <v>2.5</v>
      </c>
      <c r="F95" s="67" t="s">
        <v>1357</v>
      </c>
      <c r="G95" s="157"/>
      <c r="H95" s="174"/>
      <c r="I95" s="175"/>
      <c r="J95" s="189" t="s">
        <v>204</v>
      </c>
      <c r="K95" s="98" t="s">
        <v>1369</v>
      </c>
      <c r="L95" s="69">
        <v>1.0000000000000001E-5</v>
      </c>
      <c r="M95" s="157" t="s">
        <v>1362</v>
      </c>
      <c r="N95" s="174"/>
      <c r="O95" s="175" t="s">
        <v>1363</v>
      </c>
    </row>
    <row r="96" spans="1:15" x14ac:dyDescent="0.2">
      <c r="A96" s="70"/>
      <c r="B96" s="90" t="s">
        <v>1179</v>
      </c>
      <c r="C96" s="91" t="s">
        <v>755</v>
      </c>
      <c r="D96" s="81"/>
      <c r="E96" s="66">
        <v>2E-3</v>
      </c>
      <c r="F96" s="67" t="s">
        <v>1357</v>
      </c>
      <c r="G96" s="157"/>
      <c r="H96" s="174"/>
      <c r="I96" s="175"/>
      <c r="J96" s="189" t="s">
        <v>204</v>
      </c>
      <c r="K96" s="98" t="s">
        <v>1365</v>
      </c>
      <c r="L96" s="69">
        <v>1.0000000000000001E-5</v>
      </c>
      <c r="M96" s="157" t="s">
        <v>1359</v>
      </c>
      <c r="N96" s="174"/>
      <c r="O96" s="175" t="s">
        <v>1363</v>
      </c>
    </row>
    <row r="97" spans="1:15" x14ac:dyDescent="0.2">
      <c r="A97" s="70"/>
      <c r="B97" s="90" t="s">
        <v>1180</v>
      </c>
      <c r="C97" s="91" t="s">
        <v>756</v>
      </c>
      <c r="D97" s="81"/>
      <c r="E97" s="66">
        <v>370</v>
      </c>
      <c r="F97" s="67" t="s">
        <v>1357</v>
      </c>
      <c r="G97" s="157" t="s">
        <v>1362</v>
      </c>
      <c r="H97" s="174" t="s">
        <v>1363</v>
      </c>
      <c r="I97" s="175" t="s">
        <v>200</v>
      </c>
      <c r="J97" s="189" t="s">
        <v>210</v>
      </c>
      <c r="K97" s="98" t="s">
        <v>1369</v>
      </c>
      <c r="L97" s="69">
        <v>1.0000000000000001E-5</v>
      </c>
      <c r="M97" s="157" t="s">
        <v>1362</v>
      </c>
      <c r="N97" s="174"/>
      <c r="O97" s="175" t="s">
        <v>1363</v>
      </c>
    </row>
    <row r="98" spans="1:15" s="85" customFormat="1" x14ac:dyDescent="0.2">
      <c r="A98" s="123"/>
      <c r="B98" s="90" t="s">
        <v>1181</v>
      </c>
      <c r="C98" s="91" t="s">
        <v>757</v>
      </c>
      <c r="D98" s="81"/>
      <c r="E98" s="82">
        <v>580</v>
      </c>
      <c r="F98" s="83">
        <v>0.2</v>
      </c>
      <c r="G98" s="157" t="s">
        <v>1362</v>
      </c>
      <c r="H98" s="174"/>
      <c r="I98" s="175" t="s">
        <v>1355</v>
      </c>
      <c r="J98" s="193" t="s">
        <v>608</v>
      </c>
      <c r="K98" s="98" t="s">
        <v>215</v>
      </c>
      <c r="L98" s="84" t="s">
        <v>1357</v>
      </c>
      <c r="M98" s="157"/>
      <c r="N98" s="174"/>
      <c r="O98" s="175"/>
    </row>
    <row r="99" spans="1:15" x14ac:dyDescent="0.2">
      <c r="A99" s="70"/>
      <c r="B99" s="65" t="s">
        <v>1182</v>
      </c>
      <c r="C99" s="91" t="s">
        <v>758</v>
      </c>
      <c r="D99" s="81"/>
      <c r="E99" s="66">
        <v>104</v>
      </c>
      <c r="F99" s="67">
        <v>0.2</v>
      </c>
      <c r="G99" s="157" t="s">
        <v>1354</v>
      </c>
      <c r="H99" s="174" t="s">
        <v>1363</v>
      </c>
      <c r="I99" s="175" t="s">
        <v>1355</v>
      </c>
      <c r="J99" s="189" t="s">
        <v>1183</v>
      </c>
      <c r="K99" s="68" t="s">
        <v>1357</v>
      </c>
      <c r="L99" s="69" t="s">
        <v>1357</v>
      </c>
      <c r="M99" s="157"/>
      <c r="N99" s="174"/>
      <c r="O99" s="175"/>
    </row>
    <row r="100" spans="1:15" x14ac:dyDescent="0.2">
      <c r="A100" s="70"/>
      <c r="B100" s="65" t="s">
        <v>1184</v>
      </c>
      <c r="C100" s="91" t="s">
        <v>759</v>
      </c>
      <c r="D100" s="81"/>
      <c r="E100" s="66">
        <v>260</v>
      </c>
      <c r="F100" s="67">
        <v>0.2</v>
      </c>
      <c r="G100" s="157" t="s">
        <v>1362</v>
      </c>
      <c r="H100" s="174" t="s">
        <v>1363</v>
      </c>
      <c r="I100" s="175" t="s">
        <v>200</v>
      </c>
      <c r="J100" s="205" t="s">
        <v>232</v>
      </c>
      <c r="K100" s="68" t="s">
        <v>1357</v>
      </c>
      <c r="L100" s="69" t="s">
        <v>1357</v>
      </c>
      <c r="M100" s="157"/>
      <c r="N100" s="174"/>
      <c r="O100" s="175"/>
    </row>
    <row r="101" spans="1:15" x14ac:dyDescent="0.2">
      <c r="A101" s="70"/>
      <c r="B101" s="65" t="s">
        <v>1185</v>
      </c>
      <c r="C101" s="91" t="s">
        <v>760</v>
      </c>
      <c r="D101" s="81"/>
      <c r="E101" s="66">
        <v>12</v>
      </c>
      <c r="F101" s="67" t="s">
        <v>1357</v>
      </c>
      <c r="G101" s="157" t="s">
        <v>1362</v>
      </c>
      <c r="H101" s="174" t="s">
        <v>1363</v>
      </c>
      <c r="I101" s="175" t="s">
        <v>200</v>
      </c>
      <c r="J101" s="205" t="s">
        <v>229</v>
      </c>
      <c r="K101" s="68" t="s">
        <v>215</v>
      </c>
      <c r="L101" s="69">
        <v>1.0000000000000001E-5</v>
      </c>
      <c r="M101" s="157" t="s">
        <v>1354</v>
      </c>
      <c r="N101" s="174"/>
      <c r="O101" s="175" t="s">
        <v>1363</v>
      </c>
    </row>
    <row r="102" spans="1:15" x14ac:dyDescent="0.2">
      <c r="A102" s="70"/>
      <c r="B102" s="65" t="s">
        <v>1186</v>
      </c>
      <c r="C102" s="91" t="s">
        <v>761</v>
      </c>
      <c r="D102" s="81"/>
      <c r="E102" s="66">
        <v>2440</v>
      </c>
      <c r="F102" s="67">
        <v>0.2</v>
      </c>
      <c r="G102" s="157" t="s">
        <v>1362</v>
      </c>
      <c r="H102" s="174"/>
      <c r="I102" s="175" t="s">
        <v>1355</v>
      </c>
      <c r="J102" s="205" t="s">
        <v>192</v>
      </c>
      <c r="K102" s="68" t="s">
        <v>1373</v>
      </c>
      <c r="L102" s="69" t="s">
        <v>1357</v>
      </c>
      <c r="M102" s="157"/>
      <c r="N102" s="174"/>
      <c r="O102" s="175"/>
    </row>
    <row r="103" spans="1:15" x14ac:dyDescent="0.2">
      <c r="A103" s="70"/>
      <c r="B103" s="65" t="s">
        <v>1187</v>
      </c>
      <c r="C103" s="91" t="s">
        <v>762</v>
      </c>
      <c r="D103" s="81"/>
      <c r="E103" s="66">
        <v>26</v>
      </c>
      <c r="F103" s="67">
        <v>0.2</v>
      </c>
      <c r="G103" s="157" t="s">
        <v>1354</v>
      </c>
      <c r="H103" s="174"/>
      <c r="I103" s="175" t="s">
        <v>1363</v>
      </c>
      <c r="J103" s="205" t="s">
        <v>192</v>
      </c>
      <c r="K103" s="68" t="s">
        <v>1373</v>
      </c>
      <c r="L103" s="69" t="s">
        <v>1357</v>
      </c>
      <c r="M103" s="157"/>
      <c r="N103" s="174"/>
      <c r="O103" s="175"/>
    </row>
    <row r="104" spans="1:15" x14ac:dyDescent="0.2">
      <c r="A104" s="70"/>
      <c r="B104" s="65" t="s">
        <v>1188</v>
      </c>
      <c r="C104" s="91" t="s">
        <v>763</v>
      </c>
      <c r="D104" s="81"/>
      <c r="E104" s="66">
        <v>26</v>
      </c>
      <c r="F104" s="67">
        <v>0.2</v>
      </c>
      <c r="G104" s="157" t="s">
        <v>1354</v>
      </c>
      <c r="H104" s="174" t="s">
        <v>1363</v>
      </c>
      <c r="I104" s="175" t="s">
        <v>200</v>
      </c>
      <c r="J104" s="205" t="s">
        <v>1189</v>
      </c>
      <c r="K104" s="68" t="s">
        <v>1373</v>
      </c>
      <c r="L104" s="69" t="s">
        <v>1357</v>
      </c>
      <c r="M104" s="157"/>
      <c r="N104" s="174"/>
      <c r="O104" s="175"/>
    </row>
    <row r="105" spans="1:15" ht="21.75" x14ac:dyDescent="0.2">
      <c r="A105" s="70"/>
      <c r="B105" s="65" t="s">
        <v>1190</v>
      </c>
      <c r="C105" s="91" t="s">
        <v>764</v>
      </c>
      <c r="D105" s="81"/>
      <c r="E105" s="66">
        <v>30</v>
      </c>
      <c r="F105" s="67">
        <v>0.01</v>
      </c>
      <c r="G105" s="157" t="s">
        <v>1362</v>
      </c>
      <c r="H105" s="174" t="s">
        <v>1370</v>
      </c>
      <c r="I105" s="175" t="s">
        <v>1363</v>
      </c>
      <c r="J105" s="205" t="s">
        <v>250</v>
      </c>
      <c r="K105" s="68" t="s">
        <v>215</v>
      </c>
      <c r="L105" s="69">
        <v>1.0000000000000001E-5</v>
      </c>
      <c r="M105" s="157" t="s">
        <v>215</v>
      </c>
      <c r="N105" s="174"/>
      <c r="O105" s="175" t="s">
        <v>1363</v>
      </c>
    </row>
    <row r="106" spans="1:15" x14ac:dyDescent="0.2">
      <c r="A106" s="70"/>
      <c r="B106" s="65" t="s">
        <v>1191</v>
      </c>
      <c r="C106" s="91" t="s">
        <v>765</v>
      </c>
      <c r="D106" s="81"/>
      <c r="E106" s="66">
        <v>25</v>
      </c>
      <c r="F106" s="67" t="s">
        <v>1357</v>
      </c>
      <c r="G106" s="157"/>
      <c r="H106" s="174"/>
      <c r="I106" s="175"/>
      <c r="J106" s="205" t="s">
        <v>204</v>
      </c>
      <c r="K106" s="68" t="s">
        <v>1369</v>
      </c>
      <c r="L106" s="69">
        <v>1.0000000000000001E-5</v>
      </c>
      <c r="M106" s="157" t="s">
        <v>1362</v>
      </c>
      <c r="N106" s="174"/>
      <c r="O106" s="175" t="s">
        <v>1355</v>
      </c>
    </row>
    <row r="107" spans="1:15" x14ac:dyDescent="0.2">
      <c r="A107" s="70"/>
      <c r="B107" s="90" t="s">
        <v>1192</v>
      </c>
      <c r="C107" s="91" t="s">
        <v>766</v>
      </c>
      <c r="D107" s="81"/>
      <c r="E107" s="82">
        <v>48</v>
      </c>
      <c r="F107" s="83">
        <v>0.2</v>
      </c>
      <c r="G107" s="157" t="s">
        <v>1362</v>
      </c>
      <c r="H107" s="174"/>
      <c r="I107" s="175" t="s">
        <v>1355</v>
      </c>
      <c r="J107" s="189" t="s">
        <v>1193</v>
      </c>
      <c r="K107" s="98" t="s">
        <v>1357</v>
      </c>
      <c r="L107" s="84" t="s">
        <v>1357</v>
      </c>
      <c r="M107" s="157"/>
      <c r="N107" s="174"/>
      <c r="O107" s="175"/>
    </row>
    <row r="108" spans="1:15" x14ac:dyDescent="0.2">
      <c r="A108" s="70"/>
      <c r="B108" s="65" t="s">
        <v>1194</v>
      </c>
      <c r="C108" s="91" t="s">
        <v>767</v>
      </c>
      <c r="D108" s="81" t="s">
        <v>1195</v>
      </c>
      <c r="E108" s="66">
        <v>570</v>
      </c>
      <c r="F108" s="67">
        <v>0.2</v>
      </c>
      <c r="G108" s="157" t="s">
        <v>1362</v>
      </c>
      <c r="H108" s="174" t="s">
        <v>1363</v>
      </c>
      <c r="I108" s="175" t="s">
        <v>1355</v>
      </c>
      <c r="J108" s="205" t="s">
        <v>210</v>
      </c>
      <c r="K108" s="98" t="s">
        <v>1369</v>
      </c>
      <c r="L108" s="69">
        <v>6.0000000000000002E-6</v>
      </c>
      <c r="M108" s="157" t="s">
        <v>1362</v>
      </c>
      <c r="N108" s="174"/>
      <c r="O108" s="175" t="s">
        <v>1355</v>
      </c>
    </row>
    <row r="109" spans="1:15" x14ac:dyDescent="0.2">
      <c r="A109" s="70"/>
      <c r="B109" s="65" t="s">
        <v>1196</v>
      </c>
      <c r="C109" s="91" t="s">
        <v>768</v>
      </c>
      <c r="D109" s="81"/>
      <c r="E109" s="66">
        <v>390</v>
      </c>
      <c r="F109" s="67">
        <v>0.2</v>
      </c>
      <c r="G109" s="157" t="s">
        <v>1362</v>
      </c>
      <c r="H109" s="174"/>
      <c r="I109" s="175" t="s">
        <v>1355</v>
      </c>
      <c r="J109" s="205" t="s">
        <v>1197</v>
      </c>
      <c r="K109" s="98" t="s">
        <v>1357</v>
      </c>
      <c r="L109" s="69" t="s">
        <v>1357</v>
      </c>
      <c r="M109" s="157"/>
      <c r="N109" s="174"/>
      <c r="O109" s="175"/>
    </row>
    <row r="110" spans="1:15" x14ac:dyDescent="0.2">
      <c r="A110" s="70"/>
      <c r="B110" s="65" t="s">
        <v>1198</v>
      </c>
      <c r="C110" s="91" t="s">
        <v>769</v>
      </c>
      <c r="D110" s="81"/>
      <c r="E110" s="66">
        <v>520</v>
      </c>
      <c r="F110" s="67">
        <v>0.2</v>
      </c>
      <c r="G110" s="157" t="s">
        <v>189</v>
      </c>
      <c r="H110" s="174"/>
      <c r="I110" s="175" t="s">
        <v>1355</v>
      </c>
      <c r="J110" s="205" t="s">
        <v>190</v>
      </c>
      <c r="K110" s="98" t="s">
        <v>1357</v>
      </c>
      <c r="L110" s="69" t="s">
        <v>1357</v>
      </c>
      <c r="M110" s="157"/>
      <c r="N110" s="174"/>
      <c r="O110" s="175"/>
    </row>
    <row r="111" spans="1:15" x14ac:dyDescent="0.2">
      <c r="A111" s="70"/>
      <c r="B111" s="65" t="s">
        <v>749</v>
      </c>
      <c r="C111" s="91" t="s">
        <v>750</v>
      </c>
      <c r="D111" s="81"/>
      <c r="E111" s="66">
        <v>150</v>
      </c>
      <c r="F111" s="209">
        <v>5.0000000000000001E-3</v>
      </c>
      <c r="G111" s="157" t="s">
        <v>215</v>
      </c>
      <c r="H111" s="174" t="s">
        <v>1355</v>
      </c>
      <c r="I111" s="175" t="s">
        <v>1363</v>
      </c>
      <c r="J111" s="205" t="s">
        <v>751</v>
      </c>
      <c r="K111" s="98" t="s">
        <v>1369</v>
      </c>
      <c r="L111" s="69">
        <v>1.0000000000000001E-5</v>
      </c>
      <c r="M111" s="157" t="s">
        <v>1362</v>
      </c>
      <c r="N111" s="174"/>
      <c r="O111" s="175" t="s">
        <v>1363</v>
      </c>
    </row>
    <row r="112" spans="1:15" x14ac:dyDescent="0.2">
      <c r="A112" s="70"/>
      <c r="B112" s="65" t="s">
        <v>1199</v>
      </c>
      <c r="C112" s="91" t="s">
        <v>770</v>
      </c>
      <c r="D112" s="81"/>
      <c r="E112" s="66">
        <v>50000</v>
      </c>
      <c r="F112" s="67">
        <v>0.2</v>
      </c>
      <c r="G112" s="157" t="s">
        <v>1362</v>
      </c>
      <c r="H112" s="174" t="s">
        <v>1363</v>
      </c>
      <c r="I112" s="175" t="s">
        <v>1355</v>
      </c>
      <c r="J112" s="205" t="s">
        <v>1200</v>
      </c>
      <c r="K112" s="98" t="s">
        <v>1357</v>
      </c>
      <c r="L112" s="69" t="s">
        <v>1357</v>
      </c>
      <c r="M112" s="157"/>
      <c r="N112" s="174"/>
      <c r="O112" s="175"/>
    </row>
    <row r="113" spans="1:15" ht="21.75" x14ac:dyDescent="0.2">
      <c r="A113" s="70"/>
      <c r="B113" s="90" t="s">
        <v>1201</v>
      </c>
      <c r="C113" s="91" t="s">
        <v>771</v>
      </c>
      <c r="D113" s="81"/>
      <c r="E113" s="66">
        <v>5</v>
      </c>
      <c r="F113" s="67" t="s">
        <v>1357</v>
      </c>
      <c r="G113" s="157" t="s">
        <v>1362</v>
      </c>
      <c r="H113" s="174" t="s">
        <v>1363</v>
      </c>
      <c r="I113" s="175" t="s">
        <v>200</v>
      </c>
      <c r="J113" s="205" t="s">
        <v>210</v>
      </c>
      <c r="K113" s="98" t="s">
        <v>1369</v>
      </c>
      <c r="L113" s="69">
        <v>1.0000000000000001E-5</v>
      </c>
      <c r="M113" s="157" t="s">
        <v>1362</v>
      </c>
      <c r="N113" s="174"/>
      <c r="O113" s="175" t="s">
        <v>1202</v>
      </c>
    </row>
    <row r="114" spans="1:15" x14ac:dyDescent="0.2">
      <c r="A114" s="70"/>
      <c r="B114" s="90" t="s">
        <v>1203</v>
      </c>
      <c r="C114" s="91" t="s">
        <v>772</v>
      </c>
      <c r="D114" s="81"/>
      <c r="E114" s="66">
        <v>6</v>
      </c>
      <c r="F114" s="67">
        <v>0.2</v>
      </c>
      <c r="G114" s="157" t="s">
        <v>189</v>
      </c>
      <c r="H114" s="174" t="s">
        <v>1363</v>
      </c>
      <c r="I114" s="175" t="s">
        <v>200</v>
      </c>
      <c r="J114" s="205" t="s">
        <v>225</v>
      </c>
      <c r="K114" s="98" t="s">
        <v>215</v>
      </c>
      <c r="L114" s="69">
        <v>9.9999999999999995E-7</v>
      </c>
      <c r="M114" s="157" t="s">
        <v>1362</v>
      </c>
      <c r="N114" s="174"/>
      <c r="O114" s="175" t="s">
        <v>1363</v>
      </c>
    </row>
    <row r="115" spans="1:15" x14ac:dyDescent="0.2">
      <c r="A115" s="70"/>
      <c r="B115" s="90" t="s">
        <v>1204</v>
      </c>
      <c r="C115" s="91" t="s">
        <v>773</v>
      </c>
      <c r="D115" s="81"/>
      <c r="E115" s="66">
        <v>2</v>
      </c>
      <c r="F115" s="67">
        <v>0.2</v>
      </c>
      <c r="G115" s="157" t="s">
        <v>1362</v>
      </c>
      <c r="H115" s="174"/>
      <c r="I115" s="175" t="s">
        <v>1363</v>
      </c>
      <c r="J115" s="205" t="s">
        <v>787</v>
      </c>
      <c r="K115" s="98" t="s">
        <v>788</v>
      </c>
      <c r="L115" s="69" t="s">
        <v>1357</v>
      </c>
      <c r="M115" s="157" t="s">
        <v>1362</v>
      </c>
      <c r="N115" s="174"/>
      <c r="O115" s="175"/>
    </row>
    <row r="116" spans="1:15" x14ac:dyDescent="0.2">
      <c r="A116" s="70"/>
      <c r="B116" s="90" t="s">
        <v>1205</v>
      </c>
      <c r="C116" s="91" t="s">
        <v>774</v>
      </c>
      <c r="D116" s="81"/>
      <c r="E116" s="66">
        <v>9100</v>
      </c>
      <c r="F116" s="67">
        <v>0.2</v>
      </c>
      <c r="G116" s="157" t="s">
        <v>215</v>
      </c>
      <c r="H116" s="174"/>
      <c r="I116" s="175" t="s">
        <v>1363</v>
      </c>
      <c r="J116" s="205" t="s">
        <v>1206</v>
      </c>
      <c r="K116" s="98" t="s">
        <v>1357</v>
      </c>
      <c r="L116" s="69" t="s">
        <v>1357</v>
      </c>
      <c r="M116" s="157"/>
      <c r="N116" s="174"/>
      <c r="O116" s="175"/>
    </row>
    <row r="117" spans="1:15" ht="21.75" x14ac:dyDescent="0.2">
      <c r="A117" s="70"/>
      <c r="B117" s="90" t="s">
        <v>1207</v>
      </c>
      <c r="C117" s="91" t="s">
        <v>775</v>
      </c>
      <c r="D117" s="81"/>
      <c r="E117" s="66">
        <v>75</v>
      </c>
      <c r="F117" s="83">
        <v>0.2</v>
      </c>
      <c r="G117" s="157" t="s">
        <v>1362</v>
      </c>
      <c r="H117" s="176"/>
      <c r="I117" s="175" t="s">
        <v>1355</v>
      </c>
      <c r="J117" s="193" t="s">
        <v>609</v>
      </c>
      <c r="K117" s="68" t="s">
        <v>215</v>
      </c>
      <c r="L117" s="69" t="s">
        <v>1357</v>
      </c>
      <c r="M117" s="157"/>
      <c r="N117" s="176"/>
      <c r="O117" s="175"/>
    </row>
    <row r="118" spans="1:15" ht="21.75" x14ac:dyDescent="0.2">
      <c r="A118" s="70"/>
      <c r="B118" s="90" t="s">
        <v>1208</v>
      </c>
      <c r="C118" s="91" t="s">
        <v>776</v>
      </c>
      <c r="D118" s="81"/>
      <c r="E118" s="66">
        <v>75</v>
      </c>
      <c r="F118" s="83">
        <v>0.2</v>
      </c>
      <c r="G118" s="157" t="s">
        <v>1362</v>
      </c>
      <c r="H118" s="176"/>
      <c r="I118" s="175" t="s">
        <v>1355</v>
      </c>
      <c r="J118" s="193" t="s">
        <v>609</v>
      </c>
      <c r="K118" s="68" t="s">
        <v>215</v>
      </c>
      <c r="L118" s="69" t="s">
        <v>1357</v>
      </c>
      <c r="M118" s="157"/>
      <c r="N118" s="176"/>
      <c r="O118" s="175"/>
    </row>
    <row r="119" spans="1:15" x14ac:dyDescent="0.2">
      <c r="A119" s="70"/>
      <c r="B119" s="65" t="s">
        <v>1209</v>
      </c>
      <c r="C119" s="91" t="s">
        <v>777</v>
      </c>
      <c r="D119" s="81"/>
      <c r="E119" s="66">
        <v>10</v>
      </c>
      <c r="F119" s="83">
        <v>0.2</v>
      </c>
      <c r="G119" s="157" t="s">
        <v>189</v>
      </c>
      <c r="H119" s="176"/>
      <c r="I119" s="175" t="s">
        <v>1355</v>
      </c>
      <c r="J119" s="193" t="s">
        <v>610</v>
      </c>
      <c r="K119" s="68" t="s">
        <v>215</v>
      </c>
      <c r="L119" s="69" t="s">
        <v>1357</v>
      </c>
      <c r="M119" s="157"/>
      <c r="N119" s="176"/>
      <c r="O119" s="175"/>
    </row>
    <row r="120" spans="1:15" x14ac:dyDescent="0.2">
      <c r="A120" s="70"/>
      <c r="B120" s="90" t="s">
        <v>1210</v>
      </c>
      <c r="C120" s="91" t="s">
        <v>778</v>
      </c>
      <c r="D120" s="81"/>
      <c r="E120" s="66">
        <v>1950</v>
      </c>
      <c r="F120" s="67" t="s">
        <v>1357</v>
      </c>
      <c r="G120" s="157"/>
      <c r="H120" s="174"/>
      <c r="I120" s="178"/>
      <c r="J120" s="205" t="s">
        <v>204</v>
      </c>
      <c r="K120" s="68" t="s">
        <v>1369</v>
      </c>
      <c r="L120" s="69">
        <v>1.0000000000000001E-5</v>
      </c>
      <c r="M120" s="157" t="s">
        <v>1362</v>
      </c>
      <c r="N120" s="174"/>
      <c r="O120" s="190" t="s">
        <v>1355</v>
      </c>
    </row>
    <row r="121" spans="1:15" s="85" customFormat="1" x14ac:dyDescent="0.2">
      <c r="A121" s="123"/>
      <c r="B121" s="90" t="s">
        <v>1211</v>
      </c>
      <c r="C121" s="91" t="s">
        <v>779</v>
      </c>
      <c r="D121" s="81"/>
      <c r="E121" s="82">
        <v>0.7</v>
      </c>
      <c r="F121" s="83" t="s">
        <v>1357</v>
      </c>
      <c r="G121" s="157"/>
      <c r="H121" s="174"/>
      <c r="I121" s="178"/>
      <c r="J121" s="189" t="s">
        <v>204</v>
      </c>
      <c r="K121" s="98" t="s">
        <v>1369</v>
      </c>
      <c r="L121" s="84">
        <v>1.0000000000000001E-5</v>
      </c>
      <c r="M121" s="174" t="s">
        <v>1354</v>
      </c>
      <c r="N121" s="174"/>
      <c r="O121" s="190" t="s">
        <v>1363</v>
      </c>
    </row>
    <row r="122" spans="1:15" x14ac:dyDescent="0.2">
      <c r="A122" s="70"/>
      <c r="B122" s="90" t="s">
        <v>1212</v>
      </c>
      <c r="C122" s="91" t="s">
        <v>780</v>
      </c>
      <c r="D122" s="81"/>
      <c r="E122" s="66">
        <v>80</v>
      </c>
      <c r="F122" s="67">
        <v>0.02</v>
      </c>
      <c r="G122" s="157" t="s">
        <v>1365</v>
      </c>
      <c r="H122" s="174"/>
      <c r="I122" s="175" t="s">
        <v>1355</v>
      </c>
      <c r="J122" s="614" t="s">
        <v>255</v>
      </c>
      <c r="K122" s="68" t="s">
        <v>1369</v>
      </c>
      <c r="L122" s="69">
        <v>1.0000000000000001E-5</v>
      </c>
      <c r="M122" s="157" t="s">
        <v>1362</v>
      </c>
      <c r="N122" s="174"/>
      <c r="O122" s="175" t="s">
        <v>1355</v>
      </c>
    </row>
    <row r="123" spans="1:15" x14ac:dyDescent="0.2">
      <c r="A123" s="70"/>
      <c r="B123" s="618" t="s">
        <v>1041</v>
      </c>
      <c r="C123" s="542" t="s">
        <v>1042</v>
      </c>
      <c r="D123" s="81"/>
      <c r="E123" s="66">
        <v>77</v>
      </c>
      <c r="F123" s="67">
        <v>0.2</v>
      </c>
      <c r="G123" s="157" t="s">
        <v>239</v>
      </c>
      <c r="H123" s="174"/>
      <c r="I123" s="175" t="s">
        <v>1355</v>
      </c>
      <c r="J123" s="614" t="s">
        <v>1043</v>
      </c>
      <c r="K123" s="68" t="s">
        <v>1357</v>
      </c>
      <c r="L123" s="69" t="s">
        <v>1357</v>
      </c>
      <c r="M123" s="157"/>
      <c r="N123" s="174"/>
      <c r="O123" s="175"/>
    </row>
    <row r="124" spans="1:15" x14ac:dyDescent="0.2">
      <c r="A124" s="70"/>
      <c r="B124" s="287" t="s">
        <v>15</v>
      </c>
      <c r="C124" s="91" t="s">
        <v>16</v>
      </c>
      <c r="D124" s="81"/>
      <c r="E124" s="66">
        <v>2.1</v>
      </c>
      <c r="F124" s="67">
        <v>0.2</v>
      </c>
      <c r="G124" s="157" t="s">
        <v>239</v>
      </c>
      <c r="H124" s="174"/>
      <c r="I124" s="175" t="s">
        <v>1355</v>
      </c>
      <c r="J124" s="65" t="s">
        <v>1044</v>
      </c>
      <c r="K124" s="542" t="s">
        <v>1357</v>
      </c>
      <c r="L124" s="69" t="s">
        <v>1357</v>
      </c>
      <c r="M124" s="157"/>
      <c r="N124" s="174"/>
      <c r="O124" s="175"/>
    </row>
    <row r="125" spans="1:15" x14ac:dyDescent="0.2">
      <c r="A125" s="70"/>
      <c r="B125" s="287" t="s">
        <v>17</v>
      </c>
      <c r="C125" s="91" t="s">
        <v>18</v>
      </c>
      <c r="D125" s="81"/>
      <c r="E125" s="66">
        <v>2.1</v>
      </c>
      <c r="F125" s="67">
        <v>0.2</v>
      </c>
      <c r="G125" s="157" t="s">
        <v>239</v>
      </c>
      <c r="H125" s="174"/>
      <c r="I125" s="175" t="s">
        <v>1355</v>
      </c>
      <c r="J125" s="600" t="s">
        <v>1045</v>
      </c>
      <c r="K125" s="68" t="s">
        <v>1357</v>
      </c>
      <c r="L125" s="69" t="s">
        <v>1357</v>
      </c>
      <c r="M125" s="157"/>
      <c r="N125" s="174"/>
      <c r="O125" s="175"/>
    </row>
    <row r="126" spans="1:15" s="85" customFormat="1" ht="21.75" x14ac:dyDescent="0.2">
      <c r="A126" s="123"/>
      <c r="B126" s="90" t="s">
        <v>1214</v>
      </c>
      <c r="C126" s="91" t="s">
        <v>781</v>
      </c>
      <c r="D126" s="81"/>
      <c r="E126" s="82">
        <v>1500</v>
      </c>
      <c r="F126" s="67">
        <v>1</v>
      </c>
      <c r="G126" s="157" t="s">
        <v>1367</v>
      </c>
      <c r="H126" s="185" t="s">
        <v>1215</v>
      </c>
      <c r="I126" s="175" t="s">
        <v>1355</v>
      </c>
      <c r="J126" s="613" t="s">
        <v>268</v>
      </c>
      <c r="K126" s="98" t="s">
        <v>1357</v>
      </c>
      <c r="L126" s="84" t="s">
        <v>1357</v>
      </c>
      <c r="M126" s="157" t="s">
        <v>1362</v>
      </c>
      <c r="N126" s="176"/>
      <c r="O126" s="175"/>
    </row>
    <row r="127" spans="1:15" s="85" customFormat="1" x14ac:dyDescent="0.2">
      <c r="A127" s="123"/>
      <c r="B127" s="90" t="s">
        <v>1216</v>
      </c>
      <c r="C127" s="91" t="s">
        <v>782</v>
      </c>
      <c r="D127" s="81"/>
      <c r="E127" s="82">
        <v>636</v>
      </c>
      <c r="F127" s="83">
        <v>0.2</v>
      </c>
      <c r="G127" s="157" t="s">
        <v>1362</v>
      </c>
      <c r="H127" s="174" t="s">
        <v>1363</v>
      </c>
      <c r="I127" s="175" t="s">
        <v>1355</v>
      </c>
      <c r="J127" s="189" t="s">
        <v>232</v>
      </c>
      <c r="K127" s="98" t="s">
        <v>1357</v>
      </c>
      <c r="L127" s="84" t="s">
        <v>1357</v>
      </c>
      <c r="M127" s="157"/>
      <c r="N127" s="174"/>
      <c r="O127" s="175"/>
    </row>
    <row r="128" spans="1:15" s="85" customFormat="1" x14ac:dyDescent="0.2">
      <c r="A128" s="123"/>
      <c r="B128" s="90" t="s">
        <v>1217</v>
      </c>
      <c r="C128" s="91" t="s">
        <v>783</v>
      </c>
      <c r="D128" s="81"/>
      <c r="E128" s="82">
        <v>1920</v>
      </c>
      <c r="F128" s="83">
        <v>0.2</v>
      </c>
      <c r="G128" s="157" t="s">
        <v>1362</v>
      </c>
      <c r="H128" s="174"/>
      <c r="I128" s="175" t="s">
        <v>1355</v>
      </c>
      <c r="J128" s="189" t="s">
        <v>1218</v>
      </c>
      <c r="K128" s="98" t="s">
        <v>1357</v>
      </c>
      <c r="L128" s="84" t="s">
        <v>1357</v>
      </c>
      <c r="M128" s="157"/>
      <c r="N128" s="174"/>
      <c r="O128" s="175"/>
    </row>
    <row r="129" spans="1:15" s="85" customFormat="1" ht="21.75" x14ac:dyDescent="0.2">
      <c r="A129" s="123"/>
      <c r="B129" s="90" t="s">
        <v>1219</v>
      </c>
      <c r="C129" s="91" t="s">
        <v>784</v>
      </c>
      <c r="D129" s="81"/>
      <c r="E129" s="82">
        <v>595</v>
      </c>
      <c r="F129" s="83" t="s">
        <v>1357</v>
      </c>
      <c r="G129" s="157"/>
      <c r="H129" s="174"/>
      <c r="I129" s="175"/>
      <c r="J129" s="189" t="s">
        <v>204</v>
      </c>
      <c r="K129" s="98" t="s">
        <v>1369</v>
      </c>
      <c r="L129" s="84">
        <v>1.0000000000000001E-5</v>
      </c>
      <c r="M129" s="157" t="s">
        <v>1362</v>
      </c>
      <c r="N129" s="174"/>
      <c r="O129" s="175" t="s">
        <v>1202</v>
      </c>
    </row>
    <row r="130" spans="1:15" s="85" customFormat="1" x14ac:dyDescent="0.2">
      <c r="A130" s="211" t="s">
        <v>1220</v>
      </c>
      <c r="B130" s="90"/>
      <c r="C130" s="91"/>
      <c r="D130" s="81"/>
      <c r="E130" s="82"/>
      <c r="F130" s="83"/>
      <c r="G130" s="157"/>
      <c r="H130" s="174"/>
      <c r="I130" s="175"/>
      <c r="J130" s="189"/>
      <c r="K130" s="98"/>
      <c r="L130" s="84"/>
      <c r="M130" s="157"/>
      <c r="N130" s="174"/>
      <c r="O130" s="175"/>
    </row>
    <row r="131" spans="1:15" s="85" customFormat="1" x14ac:dyDescent="0.2">
      <c r="A131" s="123"/>
      <c r="B131" s="90" t="s">
        <v>1221</v>
      </c>
      <c r="C131" s="91" t="s">
        <v>793</v>
      </c>
      <c r="D131" s="81" t="s">
        <v>1392</v>
      </c>
      <c r="E131" s="82">
        <v>1200</v>
      </c>
      <c r="F131" s="83">
        <v>0.2</v>
      </c>
      <c r="G131" s="174" t="s">
        <v>1362</v>
      </c>
      <c r="H131" s="176"/>
      <c r="I131" s="175" t="s">
        <v>1355</v>
      </c>
      <c r="J131" s="189" t="s">
        <v>232</v>
      </c>
      <c r="K131" s="98" t="s">
        <v>1357</v>
      </c>
      <c r="L131" s="84" t="s">
        <v>1357</v>
      </c>
      <c r="M131" s="157"/>
      <c r="N131" s="176"/>
      <c r="O131" s="175"/>
    </row>
    <row r="132" spans="1:15" s="85" customFormat="1" x14ac:dyDescent="0.2">
      <c r="A132" s="123"/>
      <c r="B132" s="90" t="s">
        <v>1222</v>
      </c>
      <c r="C132" s="91" t="s">
        <v>794</v>
      </c>
      <c r="D132" s="81"/>
      <c r="E132" s="82">
        <v>7880</v>
      </c>
      <c r="F132" s="83">
        <v>0.2</v>
      </c>
      <c r="G132" s="157" t="s">
        <v>1362</v>
      </c>
      <c r="H132" s="176"/>
      <c r="I132" s="175" t="s">
        <v>1355</v>
      </c>
      <c r="J132" s="189" t="s">
        <v>1223</v>
      </c>
      <c r="K132" s="98" t="s">
        <v>1373</v>
      </c>
      <c r="L132" s="84" t="s">
        <v>1357</v>
      </c>
      <c r="M132" s="157"/>
      <c r="N132" s="176"/>
      <c r="O132" s="175"/>
    </row>
    <row r="133" spans="1:15" ht="21.75" x14ac:dyDescent="0.2">
      <c r="A133" s="70"/>
      <c r="B133" s="286" t="s">
        <v>1224</v>
      </c>
      <c r="C133" s="91" t="s">
        <v>479</v>
      </c>
      <c r="D133" s="81"/>
      <c r="E133" s="66">
        <v>2</v>
      </c>
      <c r="F133" s="67" t="s">
        <v>1357</v>
      </c>
      <c r="G133" s="157"/>
      <c r="H133" s="174"/>
      <c r="I133" s="175"/>
      <c r="J133" s="205" t="s">
        <v>204</v>
      </c>
      <c r="K133" s="68" t="s">
        <v>1369</v>
      </c>
      <c r="L133" s="69">
        <v>1.0000000000000001E-5</v>
      </c>
      <c r="M133" s="157" t="s">
        <v>1359</v>
      </c>
      <c r="N133" s="174"/>
      <c r="O133" s="175" t="s">
        <v>1355</v>
      </c>
    </row>
    <row r="134" spans="1:15" x14ac:dyDescent="0.2">
      <c r="A134" s="70"/>
      <c r="B134" s="65" t="s">
        <v>1225</v>
      </c>
      <c r="C134" s="91" t="s">
        <v>795</v>
      </c>
      <c r="D134" s="81"/>
      <c r="E134" s="66">
        <v>1080</v>
      </c>
      <c r="F134" s="67">
        <v>0.2</v>
      </c>
      <c r="G134" s="157" t="s">
        <v>1362</v>
      </c>
      <c r="H134" s="174"/>
      <c r="I134" s="175" t="s">
        <v>1355</v>
      </c>
      <c r="J134" s="205" t="s">
        <v>1226</v>
      </c>
      <c r="K134" s="68" t="s">
        <v>1373</v>
      </c>
      <c r="L134" s="69" t="s">
        <v>1357</v>
      </c>
      <c r="M134" s="157"/>
      <c r="N134" s="174"/>
      <c r="O134" s="175"/>
    </row>
    <row r="135" spans="1:15" x14ac:dyDescent="0.2">
      <c r="A135" s="70"/>
      <c r="B135" s="65" t="s">
        <v>1227</v>
      </c>
      <c r="C135" s="91" t="s">
        <v>796</v>
      </c>
      <c r="D135" s="81"/>
      <c r="E135" s="66">
        <v>850</v>
      </c>
      <c r="F135" s="67">
        <v>0.2</v>
      </c>
      <c r="G135" s="157" t="s">
        <v>1354</v>
      </c>
      <c r="H135" s="174"/>
      <c r="I135" s="175"/>
      <c r="J135" s="205" t="s">
        <v>195</v>
      </c>
      <c r="K135" s="68" t="s">
        <v>1373</v>
      </c>
      <c r="L135" s="69" t="s">
        <v>1357</v>
      </c>
      <c r="M135" s="157"/>
      <c r="N135" s="174"/>
      <c r="O135" s="175"/>
    </row>
    <row r="136" spans="1:15" x14ac:dyDescent="0.2">
      <c r="A136" s="70"/>
      <c r="B136" s="65" t="s">
        <v>791</v>
      </c>
      <c r="C136" s="91" t="s">
        <v>792</v>
      </c>
      <c r="D136" s="81"/>
      <c r="E136" s="66">
        <v>100</v>
      </c>
      <c r="F136" s="67">
        <v>0.2</v>
      </c>
      <c r="G136" s="157" t="s">
        <v>1362</v>
      </c>
      <c r="H136" s="174" t="s">
        <v>1363</v>
      </c>
      <c r="I136" s="175" t="s">
        <v>1355</v>
      </c>
      <c r="J136" s="205" t="s">
        <v>1307</v>
      </c>
      <c r="K136" s="68" t="s">
        <v>1357</v>
      </c>
      <c r="L136" s="69" t="s">
        <v>1357</v>
      </c>
      <c r="M136" s="157"/>
      <c r="N136" s="174"/>
      <c r="O136" s="175"/>
    </row>
    <row r="137" spans="1:15" x14ac:dyDescent="0.2">
      <c r="A137" s="70"/>
      <c r="B137" s="65" t="s">
        <v>1228</v>
      </c>
      <c r="C137" s="91"/>
      <c r="D137" s="81"/>
      <c r="E137" s="66"/>
      <c r="F137" s="67"/>
      <c r="G137" s="157"/>
      <c r="H137" s="174"/>
      <c r="I137" s="175"/>
      <c r="J137" s="205"/>
      <c r="K137" s="68"/>
      <c r="L137" s="69"/>
      <c r="M137" s="157"/>
      <c r="N137" s="174"/>
      <c r="O137" s="175"/>
    </row>
    <row r="138" spans="1:15" x14ac:dyDescent="0.2">
      <c r="A138" s="70"/>
      <c r="B138" s="90" t="s">
        <v>1229</v>
      </c>
      <c r="C138" s="91" t="s">
        <v>797</v>
      </c>
      <c r="D138" s="81"/>
      <c r="E138" s="66">
        <v>890</v>
      </c>
      <c r="F138" s="67">
        <v>0.2</v>
      </c>
      <c r="G138" s="157" t="s">
        <v>1362</v>
      </c>
      <c r="H138" s="174"/>
      <c r="I138" s="175" t="s">
        <v>1355</v>
      </c>
      <c r="J138" s="205" t="s">
        <v>1183</v>
      </c>
      <c r="K138" s="68" t="s">
        <v>1373</v>
      </c>
      <c r="L138" s="67" t="s">
        <v>1357</v>
      </c>
      <c r="M138" s="157"/>
      <c r="N138" s="174"/>
      <c r="O138" s="175"/>
    </row>
    <row r="139" spans="1:15" x14ac:dyDescent="0.2">
      <c r="A139" s="70"/>
      <c r="B139" s="287" t="s">
        <v>1230</v>
      </c>
      <c r="C139" s="102" t="s">
        <v>798</v>
      </c>
      <c r="D139" s="107"/>
      <c r="E139" s="66">
        <v>4</v>
      </c>
      <c r="F139" s="32" t="s">
        <v>1357</v>
      </c>
      <c r="G139" s="156"/>
      <c r="H139" s="172"/>
      <c r="I139" s="173"/>
      <c r="J139" s="207" t="s">
        <v>204</v>
      </c>
      <c r="K139" s="92" t="s">
        <v>592</v>
      </c>
      <c r="L139" s="108">
        <v>1.0000000000000001E-5</v>
      </c>
      <c r="M139" s="156" t="s">
        <v>1362</v>
      </c>
      <c r="N139" s="172" t="s">
        <v>1363</v>
      </c>
      <c r="O139" s="173" t="s">
        <v>1355</v>
      </c>
    </row>
    <row r="140" spans="1:15" s="85" customFormat="1" x14ac:dyDescent="0.2">
      <c r="A140" s="211" t="s">
        <v>1232</v>
      </c>
      <c r="B140" s="90"/>
      <c r="C140" s="91"/>
      <c r="D140" s="81"/>
      <c r="E140" s="82"/>
      <c r="F140" s="83"/>
      <c r="G140" s="157"/>
      <c r="H140" s="174"/>
      <c r="I140" s="175"/>
      <c r="J140" s="189"/>
      <c r="K140" s="98"/>
      <c r="L140" s="84"/>
      <c r="M140" s="157"/>
      <c r="N140" s="174"/>
      <c r="O140" s="175"/>
    </row>
    <row r="141" spans="1:15" ht="21.75" x14ac:dyDescent="0.2">
      <c r="A141" s="70"/>
      <c r="B141" s="65" t="s">
        <v>1233</v>
      </c>
      <c r="C141" s="91" t="s">
        <v>799</v>
      </c>
      <c r="D141" s="81"/>
      <c r="E141" s="66">
        <v>1.2</v>
      </c>
      <c r="F141" s="67">
        <v>0.2</v>
      </c>
      <c r="G141" s="157" t="s">
        <v>239</v>
      </c>
      <c r="H141" s="174" t="s">
        <v>1363</v>
      </c>
      <c r="I141" s="175" t="s">
        <v>1355</v>
      </c>
      <c r="J141" s="205" t="s">
        <v>1234</v>
      </c>
      <c r="K141" s="68" t="s">
        <v>1369</v>
      </c>
      <c r="L141" s="69">
        <v>3.0000000000000001E-6</v>
      </c>
      <c r="M141" s="157" t="s">
        <v>1362</v>
      </c>
      <c r="N141" s="174"/>
      <c r="O141" s="175" t="s">
        <v>1202</v>
      </c>
    </row>
    <row r="142" spans="1:15" s="85" customFormat="1" x14ac:dyDescent="0.2">
      <c r="A142" s="211" t="s">
        <v>1235</v>
      </c>
      <c r="B142" s="90"/>
      <c r="C142" s="91"/>
      <c r="D142" s="81"/>
      <c r="E142" s="82"/>
      <c r="F142" s="83"/>
      <c r="G142" s="157"/>
      <c r="H142" s="174"/>
      <c r="I142" s="175"/>
      <c r="J142" s="189"/>
      <c r="K142" s="98"/>
      <c r="L142" s="84"/>
      <c r="M142" s="157"/>
      <c r="N142" s="174"/>
      <c r="O142" s="175"/>
    </row>
    <row r="143" spans="1:15" x14ac:dyDescent="0.2">
      <c r="A143" s="70"/>
      <c r="B143" s="65" t="s">
        <v>1236</v>
      </c>
      <c r="C143" s="91" t="s">
        <v>800</v>
      </c>
      <c r="D143" s="81"/>
      <c r="E143" s="66">
        <v>1</v>
      </c>
      <c r="F143" s="67">
        <v>0.2</v>
      </c>
      <c r="G143" s="157" t="s">
        <v>1362</v>
      </c>
      <c r="H143" s="174" t="s">
        <v>1363</v>
      </c>
      <c r="I143" s="175" t="s">
        <v>1355</v>
      </c>
      <c r="J143" s="205" t="s">
        <v>210</v>
      </c>
      <c r="K143" s="68" t="s">
        <v>1369</v>
      </c>
      <c r="L143" s="69">
        <v>1.0000000000000001E-5</v>
      </c>
      <c r="M143" s="157" t="s">
        <v>1362</v>
      </c>
      <c r="N143" s="174"/>
      <c r="O143" s="175" t="s">
        <v>1355</v>
      </c>
    </row>
    <row r="144" spans="1:15" x14ac:dyDescent="0.2">
      <c r="A144" s="70"/>
      <c r="B144" s="65" t="s">
        <v>1237</v>
      </c>
      <c r="C144" s="91" t="s">
        <v>801</v>
      </c>
      <c r="D144" s="81"/>
      <c r="E144" s="66">
        <v>700</v>
      </c>
      <c r="F144" s="67"/>
      <c r="G144" s="157"/>
      <c r="H144" s="174"/>
      <c r="I144" s="175"/>
      <c r="J144" s="205" t="s">
        <v>204</v>
      </c>
      <c r="K144" s="68" t="s">
        <v>1369</v>
      </c>
      <c r="L144" s="69">
        <v>1.0000000000000001E-5</v>
      </c>
      <c r="M144" s="157" t="s">
        <v>189</v>
      </c>
      <c r="N144" s="174" t="s">
        <v>1363</v>
      </c>
      <c r="O144" s="175" t="s">
        <v>1355</v>
      </c>
    </row>
    <row r="145" spans="1:15" s="85" customFormat="1" x14ac:dyDescent="0.2">
      <c r="A145" s="123"/>
      <c r="B145" s="90" t="s">
        <v>1238</v>
      </c>
      <c r="C145" s="91" t="s">
        <v>802</v>
      </c>
      <c r="D145" s="91"/>
      <c r="E145" s="82">
        <v>430</v>
      </c>
      <c r="F145" s="83">
        <v>0.2</v>
      </c>
      <c r="G145" s="157" t="s">
        <v>1362</v>
      </c>
      <c r="H145" s="174" t="s">
        <v>1363</v>
      </c>
      <c r="I145" s="175" t="s">
        <v>1355</v>
      </c>
      <c r="J145" s="189" t="s">
        <v>232</v>
      </c>
      <c r="K145" s="98" t="s">
        <v>1239</v>
      </c>
      <c r="L145" s="84" t="s">
        <v>1357</v>
      </c>
      <c r="M145" s="157"/>
      <c r="N145" s="174"/>
      <c r="O145" s="175"/>
    </row>
    <row r="146" spans="1:15" x14ac:dyDescent="0.2">
      <c r="A146" s="70"/>
      <c r="B146" s="65" t="s">
        <v>1240</v>
      </c>
      <c r="C146" s="91" t="s">
        <v>803</v>
      </c>
      <c r="D146" s="81"/>
      <c r="E146" s="66">
        <v>13</v>
      </c>
      <c r="F146" s="67">
        <v>0.2</v>
      </c>
      <c r="G146" s="157" t="s">
        <v>1362</v>
      </c>
      <c r="H146" s="174"/>
      <c r="I146" s="175" t="s">
        <v>1355</v>
      </c>
      <c r="J146" s="205" t="s">
        <v>210</v>
      </c>
      <c r="K146" s="68" t="s">
        <v>1369</v>
      </c>
      <c r="L146" s="69">
        <v>3.9999999999999998E-6</v>
      </c>
      <c r="M146" s="157" t="s">
        <v>1362</v>
      </c>
      <c r="N146" s="174"/>
      <c r="O146" s="175" t="s">
        <v>1355</v>
      </c>
    </row>
    <row r="147" spans="1:15" x14ac:dyDescent="0.2">
      <c r="A147" s="70"/>
      <c r="B147" s="90" t="s">
        <v>1241</v>
      </c>
      <c r="C147" s="91" t="s">
        <v>804</v>
      </c>
      <c r="D147" s="81"/>
      <c r="E147" s="66">
        <v>56</v>
      </c>
      <c r="F147" s="67" t="s">
        <v>1357</v>
      </c>
      <c r="G147" s="157"/>
      <c r="H147" s="174"/>
      <c r="I147" s="175"/>
      <c r="J147" s="205" t="s">
        <v>204</v>
      </c>
      <c r="K147" s="68" t="s">
        <v>1369</v>
      </c>
      <c r="L147" s="69">
        <v>1.0000000000000001E-5</v>
      </c>
      <c r="M147" s="157" t="s">
        <v>1362</v>
      </c>
      <c r="N147" s="174"/>
      <c r="O147" s="175" t="s">
        <v>1355</v>
      </c>
    </row>
    <row r="148" spans="1:15" x14ac:dyDescent="0.2">
      <c r="A148" s="70"/>
      <c r="B148" s="90" t="s">
        <v>1242</v>
      </c>
      <c r="C148" s="91" t="s">
        <v>805</v>
      </c>
      <c r="D148" s="81"/>
      <c r="E148" s="66">
        <v>40</v>
      </c>
      <c r="F148" s="67" t="s">
        <v>1357</v>
      </c>
      <c r="G148" s="157"/>
      <c r="H148" s="174"/>
      <c r="I148" s="175"/>
      <c r="J148" s="205" t="s">
        <v>204</v>
      </c>
      <c r="K148" s="68" t="s">
        <v>1369</v>
      </c>
      <c r="L148" s="69">
        <v>1.0000000000000001E-5</v>
      </c>
      <c r="M148" s="157" t="s">
        <v>1362</v>
      </c>
      <c r="N148" s="174"/>
      <c r="O148" s="175" t="s">
        <v>1355</v>
      </c>
    </row>
    <row r="149" spans="1:15" x14ac:dyDescent="0.2">
      <c r="A149" s="70"/>
      <c r="B149" s="65" t="s">
        <v>1243</v>
      </c>
      <c r="C149" s="91" t="s">
        <v>806</v>
      </c>
      <c r="D149" s="81"/>
      <c r="E149" s="66">
        <v>15</v>
      </c>
      <c r="F149" s="67">
        <v>0.2</v>
      </c>
      <c r="G149" s="157" t="s">
        <v>1362</v>
      </c>
      <c r="H149" s="174" t="s">
        <v>1363</v>
      </c>
      <c r="I149" s="175" t="s">
        <v>1355</v>
      </c>
      <c r="J149" s="205" t="s">
        <v>210</v>
      </c>
      <c r="K149" s="68" t="s">
        <v>1369</v>
      </c>
      <c r="L149" s="69">
        <v>3.9999999999999998E-6</v>
      </c>
      <c r="M149" s="157" t="s">
        <v>1362</v>
      </c>
      <c r="N149" s="174"/>
      <c r="O149" s="175" t="s">
        <v>1355</v>
      </c>
    </row>
    <row r="150" spans="1:15" x14ac:dyDescent="0.2">
      <c r="A150" s="70"/>
      <c r="B150" s="65" t="s">
        <v>1244</v>
      </c>
      <c r="C150" s="91" t="s">
        <v>807</v>
      </c>
      <c r="D150" s="81"/>
      <c r="E150" s="66">
        <v>26</v>
      </c>
      <c r="F150" s="67">
        <v>0.2</v>
      </c>
      <c r="G150" s="157" t="s">
        <v>189</v>
      </c>
      <c r="H150" s="174" t="s">
        <v>1363</v>
      </c>
      <c r="I150" s="175" t="s">
        <v>1355</v>
      </c>
      <c r="J150" s="205" t="s">
        <v>1390</v>
      </c>
      <c r="K150" s="68" t="s">
        <v>1357</v>
      </c>
      <c r="L150" s="69" t="s">
        <v>1357</v>
      </c>
      <c r="M150" s="157"/>
      <c r="N150" s="174"/>
      <c r="O150" s="175"/>
    </row>
    <row r="151" spans="1:15" s="85" customFormat="1" x14ac:dyDescent="0.2">
      <c r="A151" s="123"/>
      <c r="B151" s="90" t="s">
        <v>1245</v>
      </c>
      <c r="C151" s="91" t="s">
        <v>808</v>
      </c>
      <c r="D151" s="81"/>
      <c r="E151" s="82">
        <v>285</v>
      </c>
      <c r="F151" s="83">
        <v>0.2</v>
      </c>
      <c r="G151" s="157" t="s">
        <v>1362</v>
      </c>
      <c r="H151" s="174" t="s">
        <v>1363</v>
      </c>
      <c r="I151" s="175" t="s">
        <v>1355</v>
      </c>
      <c r="J151" s="189" t="s">
        <v>1226</v>
      </c>
      <c r="K151" s="98" t="s">
        <v>1357</v>
      </c>
      <c r="L151" s="84" t="s">
        <v>1357</v>
      </c>
      <c r="M151" s="157"/>
      <c r="N151" s="174"/>
      <c r="O151" s="175"/>
    </row>
    <row r="152" spans="1:15" s="85" customFormat="1" x14ac:dyDescent="0.2">
      <c r="A152" s="123"/>
      <c r="B152" s="90" t="s">
        <v>1246</v>
      </c>
      <c r="C152" s="91" t="s">
        <v>809</v>
      </c>
      <c r="D152" s="81"/>
      <c r="E152" s="82">
        <v>226</v>
      </c>
      <c r="F152" s="83">
        <v>0.2</v>
      </c>
      <c r="G152" s="157" t="s">
        <v>1362</v>
      </c>
      <c r="H152" s="174" t="s">
        <v>1363</v>
      </c>
      <c r="I152" s="175" t="s">
        <v>1355</v>
      </c>
      <c r="J152" s="189" t="s">
        <v>1247</v>
      </c>
      <c r="K152" s="98" t="s">
        <v>1357</v>
      </c>
      <c r="L152" s="84" t="s">
        <v>1357</v>
      </c>
      <c r="M152" s="157"/>
      <c r="N152" s="174"/>
      <c r="O152" s="175"/>
    </row>
    <row r="153" spans="1:15" s="85" customFormat="1" x14ac:dyDescent="0.2">
      <c r="A153" s="263"/>
      <c r="B153" s="90" t="s">
        <v>1248</v>
      </c>
      <c r="C153" s="91" t="s">
        <v>810</v>
      </c>
      <c r="D153" s="81"/>
      <c r="E153" s="82">
        <v>0.8</v>
      </c>
      <c r="F153" s="83">
        <v>0.1</v>
      </c>
      <c r="G153" s="157" t="s">
        <v>1362</v>
      </c>
      <c r="H153" s="174" t="s">
        <v>1363</v>
      </c>
      <c r="I153" s="175" t="s">
        <v>1355</v>
      </c>
      <c r="J153" s="189" t="s">
        <v>210</v>
      </c>
      <c r="K153" s="98" t="s">
        <v>1369</v>
      </c>
      <c r="L153" s="84">
        <v>1.0000000000000001E-5</v>
      </c>
      <c r="M153" s="157" t="s">
        <v>1362</v>
      </c>
      <c r="N153" s="174"/>
      <c r="O153" s="175" t="s">
        <v>1355</v>
      </c>
    </row>
    <row r="154" spans="1:15" s="85" customFormat="1" x14ac:dyDescent="0.2">
      <c r="A154" s="263"/>
      <c r="B154" s="90" t="s">
        <v>1249</v>
      </c>
      <c r="C154" s="91" t="s">
        <v>811</v>
      </c>
      <c r="D154" s="81"/>
      <c r="E154" s="82">
        <v>120</v>
      </c>
      <c r="F154" s="83">
        <v>0.2</v>
      </c>
      <c r="G154" s="157" t="s">
        <v>1362</v>
      </c>
      <c r="H154" s="174"/>
      <c r="I154" s="175" t="s">
        <v>1355</v>
      </c>
      <c r="J154" s="189" t="s">
        <v>1250</v>
      </c>
      <c r="K154" s="98" t="s">
        <v>1357</v>
      </c>
      <c r="L154" s="69" t="s">
        <v>1357</v>
      </c>
      <c r="M154" s="157"/>
      <c r="N154" s="174"/>
      <c r="O154" s="175"/>
    </row>
    <row r="155" spans="1:15" s="85" customFormat="1" x14ac:dyDescent="0.2">
      <c r="A155" s="123"/>
      <c r="B155" s="90" t="s">
        <v>1251</v>
      </c>
      <c r="C155" s="91" t="s">
        <v>568</v>
      </c>
      <c r="D155" s="81"/>
      <c r="E155" s="82">
        <v>8</v>
      </c>
      <c r="F155" s="83">
        <v>0.2</v>
      </c>
      <c r="G155" s="157" t="s">
        <v>1362</v>
      </c>
      <c r="H155" s="174"/>
      <c r="I155" s="175" t="s">
        <v>1355</v>
      </c>
      <c r="J155" s="189" t="s">
        <v>1159</v>
      </c>
      <c r="K155" s="98" t="s">
        <v>1373</v>
      </c>
      <c r="L155" s="69" t="s">
        <v>1357</v>
      </c>
      <c r="M155" s="157"/>
      <c r="N155" s="174"/>
      <c r="O155" s="175"/>
    </row>
    <row r="156" spans="1:15" ht="21.75" x14ac:dyDescent="0.2">
      <c r="A156" s="123"/>
      <c r="B156" s="90" t="s">
        <v>1252</v>
      </c>
      <c r="C156" s="91" t="s">
        <v>569</v>
      </c>
      <c r="D156" s="81"/>
      <c r="E156" s="66">
        <v>2</v>
      </c>
      <c r="F156" s="67">
        <v>0.03</v>
      </c>
      <c r="G156" s="157" t="s">
        <v>1362</v>
      </c>
      <c r="H156" s="174" t="s">
        <v>1363</v>
      </c>
      <c r="I156" s="177" t="s">
        <v>1355</v>
      </c>
      <c r="J156" s="205" t="s">
        <v>210</v>
      </c>
      <c r="K156" s="68" t="s">
        <v>1369</v>
      </c>
      <c r="L156" s="69">
        <v>1.0000000000000001E-5</v>
      </c>
      <c r="M156" s="157" t="s">
        <v>1362</v>
      </c>
      <c r="N156" s="174"/>
      <c r="O156" s="177" t="s">
        <v>1202</v>
      </c>
    </row>
    <row r="157" spans="1:15" x14ac:dyDescent="0.2">
      <c r="A157" s="123"/>
      <c r="B157" s="90" t="s">
        <v>1253</v>
      </c>
      <c r="C157" s="91" t="s">
        <v>570</v>
      </c>
      <c r="D157" s="81"/>
      <c r="E157" s="66">
        <v>0.4</v>
      </c>
      <c r="F157" s="67">
        <v>0.2</v>
      </c>
      <c r="G157" s="157" t="s">
        <v>1362</v>
      </c>
      <c r="H157" s="174" t="s">
        <v>1363</v>
      </c>
      <c r="I157" s="177" t="s">
        <v>1355</v>
      </c>
      <c r="J157" s="205" t="s">
        <v>210</v>
      </c>
      <c r="K157" s="68" t="s">
        <v>1369</v>
      </c>
      <c r="L157" s="69">
        <v>3.0000000000000001E-6</v>
      </c>
      <c r="M157" s="157" t="s">
        <v>1362</v>
      </c>
      <c r="N157" s="174"/>
      <c r="O157" s="177" t="s">
        <v>1355</v>
      </c>
    </row>
    <row r="158" spans="1:15" x14ac:dyDescent="0.2">
      <c r="A158" s="123"/>
      <c r="B158" s="90" t="s">
        <v>1254</v>
      </c>
      <c r="C158" s="91" t="s">
        <v>571</v>
      </c>
      <c r="D158" s="81"/>
      <c r="E158" s="66">
        <v>2</v>
      </c>
      <c r="F158" s="67" t="s">
        <v>1357</v>
      </c>
      <c r="G158" s="157"/>
      <c r="H158" s="174"/>
      <c r="I158" s="177"/>
      <c r="J158" s="205" t="s">
        <v>204</v>
      </c>
      <c r="K158" s="68" t="s">
        <v>1369</v>
      </c>
      <c r="L158" s="69">
        <v>1.0000000000000001E-5</v>
      </c>
      <c r="M158" s="157" t="s">
        <v>1362</v>
      </c>
      <c r="N158" s="174"/>
      <c r="O158" s="177" t="s">
        <v>1355</v>
      </c>
    </row>
    <row r="159" spans="1:15" x14ac:dyDescent="0.2">
      <c r="A159" s="123"/>
      <c r="B159" s="90" t="s">
        <v>1255</v>
      </c>
      <c r="C159" s="91" t="s">
        <v>572</v>
      </c>
      <c r="D159" s="81"/>
      <c r="E159" s="66">
        <v>7</v>
      </c>
      <c r="F159" s="67" t="s">
        <v>1357</v>
      </c>
      <c r="G159" s="157"/>
      <c r="H159" s="174"/>
      <c r="I159" s="177"/>
      <c r="J159" s="205" t="s">
        <v>1231</v>
      </c>
      <c r="K159" s="68" t="s">
        <v>215</v>
      </c>
      <c r="L159" s="69">
        <v>1.0000000000000001E-5</v>
      </c>
      <c r="M159" s="157" t="s">
        <v>1362</v>
      </c>
      <c r="N159" s="174"/>
      <c r="O159" s="177" t="s">
        <v>1355</v>
      </c>
    </row>
    <row r="160" spans="1:15" x14ac:dyDescent="0.2">
      <c r="A160" s="70"/>
      <c r="B160" s="90" t="s">
        <v>1256</v>
      </c>
      <c r="C160" s="91" t="s">
        <v>573</v>
      </c>
      <c r="D160" s="81"/>
      <c r="E160" s="66">
        <v>9</v>
      </c>
      <c r="F160" s="67">
        <v>0.2</v>
      </c>
      <c r="G160" s="157" t="s">
        <v>1362</v>
      </c>
      <c r="H160" s="174" t="s">
        <v>1363</v>
      </c>
      <c r="I160" s="175" t="s">
        <v>1355</v>
      </c>
      <c r="J160" s="205" t="s">
        <v>1213</v>
      </c>
      <c r="K160" s="98" t="s">
        <v>1153</v>
      </c>
      <c r="L160" s="69">
        <v>1.0000000000000001E-5</v>
      </c>
      <c r="M160" s="157" t="s">
        <v>189</v>
      </c>
      <c r="N160" s="174"/>
      <c r="O160" s="175" t="s">
        <v>1355</v>
      </c>
    </row>
    <row r="161" spans="1:15" x14ac:dyDescent="0.2">
      <c r="A161" s="70"/>
      <c r="B161" s="90" t="s">
        <v>1257</v>
      </c>
      <c r="C161" s="91" t="s">
        <v>574</v>
      </c>
      <c r="D161" s="81"/>
      <c r="E161" s="66">
        <v>6</v>
      </c>
      <c r="F161" s="67" t="s">
        <v>1357</v>
      </c>
      <c r="G161" s="157"/>
      <c r="H161" s="174"/>
      <c r="I161" s="177"/>
      <c r="J161" s="205" t="s">
        <v>204</v>
      </c>
      <c r="K161" s="68" t="s">
        <v>1369</v>
      </c>
      <c r="L161" s="69">
        <v>1.0000000000000001E-5</v>
      </c>
      <c r="M161" s="157" t="s">
        <v>1362</v>
      </c>
      <c r="N161" s="174"/>
      <c r="O161" s="177" t="s">
        <v>1355</v>
      </c>
    </row>
    <row r="162" spans="1:15" x14ac:dyDescent="0.2">
      <c r="A162" s="263"/>
      <c r="B162" s="90" t="s">
        <v>1258</v>
      </c>
      <c r="C162" s="91" t="s">
        <v>575</v>
      </c>
      <c r="D162" s="81"/>
      <c r="E162" s="66">
        <v>11</v>
      </c>
      <c r="F162" s="67">
        <v>0.2</v>
      </c>
      <c r="G162" s="157" t="s">
        <v>1367</v>
      </c>
      <c r="H162" s="174"/>
      <c r="I162" s="177" t="s">
        <v>1355</v>
      </c>
      <c r="J162" s="205" t="s">
        <v>241</v>
      </c>
      <c r="K162" s="68" t="s">
        <v>1373</v>
      </c>
      <c r="L162" s="69" t="s">
        <v>1357</v>
      </c>
      <c r="M162" s="157"/>
      <c r="N162" s="174"/>
      <c r="O162" s="177"/>
    </row>
    <row r="163" spans="1:15" x14ac:dyDescent="0.2">
      <c r="A163" s="70"/>
      <c r="B163" s="90" t="s">
        <v>1259</v>
      </c>
      <c r="C163" s="91" t="s">
        <v>576</v>
      </c>
      <c r="D163" s="81"/>
      <c r="E163" s="66">
        <v>16</v>
      </c>
      <c r="F163" s="67">
        <v>0.2</v>
      </c>
      <c r="G163" s="157" t="s">
        <v>1362</v>
      </c>
      <c r="H163" s="174" t="s">
        <v>1363</v>
      </c>
      <c r="I163" s="177" t="s">
        <v>1355</v>
      </c>
      <c r="J163" s="205" t="s">
        <v>190</v>
      </c>
      <c r="K163" s="68" t="s">
        <v>1357</v>
      </c>
      <c r="L163" s="69" t="s">
        <v>1357</v>
      </c>
      <c r="M163" s="157"/>
      <c r="N163" s="174"/>
      <c r="O163" s="177"/>
    </row>
    <row r="164" spans="1:15" x14ac:dyDescent="0.2">
      <c r="A164" s="70"/>
      <c r="B164" s="90" t="s">
        <v>1260</v>
      </c>
      <c r="C164" s="91" t="s">
        <v>577</v>
      </c>
      <c r="D164" s="81"/>
      <c r="E164" s="66">
        <v>29</v>
      </c>
      <c r="F164" s="67">
        <v>0.2</v>
      </c>
      <c r="G164" s="157" t="s">
        <v>1362</v>
      </c>
      <c r="H164" s="174" t="s">
        <v>1363</v>
      </c>
      <c r="I164" s="177" t="s">
        <v>1355</v>
      </c>
      <c r="J164" s="205" t="s">
        <v>1183</v>
      </c>
      <c r="K164" s="68" t="s">
        <v>1357</v>
      </c>
      <c r="L164" s="69" t="s">
        <v>1357</v>
      </c>
      <c r="M164" s="157"/>
      <c r="N164" s="174"/>
      <c r="O164" s="177"/>
    </row>
    <row r="165" spans="1:15" ht="21.75" x14ac:dyDescent="0.2">
      <c r="A165" s="70"/>
      <c r="B165" s="90" t="s">
        <v>1261</v>
      </c>
      <c r="C165" s="91" t="s">
        <v>578</v>
      </c>
      <c r="D165" s="81"/>
      <c r="E165" s="66">
        <v>435</v>
      </c>
      <c r="F165" s="67">
        <v>0.2</v>
      </c>
      <c r="G165" s="157" t="s">
        <v>1362</v>
      </c>
      <c r="H165" s="174" t="s">
        <v>1363</v>
      </c>
      <c r="I165" s="177" t="s">
        <v>1355</v>
      </c>
      <c r="J165" s="193" t="s">
        <v>285</v>
      </c>
      <c r="K165" s="68" t="s">
        <v>215</v>
      </c>
      <c r="L165" s="69" t="s">
        <v>1357</v>
      </c>
      <c r="M165" s="157"/>
      <c r="N165" s="174"/>
      <c r="O165" s="177"/>
    </row>
    <row r="166" spans="1:15" s="85" customFormat="1" x14ac:dyDescent="0.2">
      <c r="A166" s="70"/>
      <c r="B166" s="90" t="s">
        <v>1262</v>
      </c>
      <c r="C166" s="138" t="s">
        <v>579</v>
      </c>
      <c r="D166" s="91"/>
      <c r="E166" s="82">
        <v>2000</v>
      </c>
      <c r="F166" s="83">
        <v>0.2</v>
      </c>
      <c r="G166" s="157" t="s">
        <v>1362</v>
      </c>
      <c r="H166" s="174" t="s">
        <v>1363</v>
      </c>
      <c r="I166" s="175" t="s">
        <v>1355</v>
      </c>
      <c r="J166" s="189" t="s">
        <v>232</v>
      </c>
      <c r="K166" s="24" t="s">
        <v>1357</v>
      </c>
      <c r="L166" s="84" t="s">
        <v>1357</v>
      </c>
      <c r="M166" s="157"/>
      <c r="N166" s="174"/>
      <c r="O166" s="175"/>
    </row>
    <row r="167" spans="1:15" x14ac:dyDescent="0.2">
      <c r="A167" s="70"/>
      <c r="B167" s="90" t="s">
        <v>1263</v>
      </c>
      <c r="C167" s="91" t="s">
        <v>580</v>
      </c>
      <c r="D167" s="81"/>
      <c r="E167" s="66">
        <v>0.6</v>
      </c>
      <c r="F167" s="67">
        <v>0.2</v>
      </c>
      <c r="G167" s="157" t="s">
        <v>189</v>
      </c>
      <c r="H167" s="174" t="s">
        <v>1363</v>
      </c>
      <c r="I167" s="175" t="s">
        <v>1355</v>
      </c>
      <c r="J167" s="205" t="s">
        <v>1390</v>
      </c>
      <c r="K167" s="68" t="s">
        <v>1357</v>
      </c>
      <c r="L167" s="69" t="s">
        <v>1357</v>
      </c>
      <c r="M167" s="157"/>
      <c r="N167" s="174"/>
      <c r="O167" s="175"/>
    </row>
    <row r="168" spans="1:15" x14ac:dyDescent="0.2">
      <c r="A168" s="263"/>
      <c r="B168" s="90" t="s">
        <v>1264</v>
      </c>
      <c r="C168" s="91" t="s">
        <v>581</v>
      </c>
      <c r="D168" s="81"/>
      <c r="E168" s="66">
        <v>13</v>
      </c>
      <c r="F168" s="67" t="s">
        <v>1357</v>
      </c>
      <c r="G168" s="157"/>
      <c r="H168" s="174"/>
      <c r="I168" s="175"/>
      <c r="J168" s="205" t="s">
        <v>204</v>
      </c>
      <c r="K168" s="98" t="s">
        <v>1369</v>
      </c>
      <c r="L168" s="69">
        <v>1.0000000000000001E-5</v>
      </c>
      <c r="M168" s="157" t="s">
        <v>1362</v>
      </c>
      <c r="N168" s="174"/>
      <c r="O168" s="175" t="s">
        <v>1355</v>
      </c>
    </row>
    <row r="169" spans="1:15" s="85" customFormat="1" x14ac:dyDescent="0.2">
      <c r="A169" s="123"/>
      <c r="B169" s="90" t="s">
        <v>1265</v>
      </c>
      <c r="C169" s="91" t="s">
        <v>582</v>
      </c>
      <c r="D169" s="81"/>
      <c r="E169" s="82">
        <v>290</v>
      </c>
      <c r="F169" s="83">
        <v>0.2</v>
      </c>
      <c r="G169" s="157" t="s">
        <v>1362</v>
      </c>
      <c r="H169" s="174" t="s">
        <v>1363</v>
      </c>
      <c r="I169" s="175" t="s">
        <v>1355</v>
      </c>
      <c r="J169" s="189" t="s">
        <v>1266</v>
      </c>
      <c r="K169" s="98" t="s">
        <v>1357</v>
      </c>
      <c r="L169" s="84" t="s">
        <v>1357</v>
      </c>
      <c r="M169" s="157"/>
      <c r="N169" s="174"/>
      <c r="O169" s="175"/>
    </row>
    <row r="170" spans="1:15" s="85" customFormat="1" x14ac:dyDescent="0.2">
      <c r="A170" s="211" t="s">
        <v>1267</v>
      </c>
      <c r="B170" s="90"/>
      <c r="C170" s="91"/>
      <c r="D170" s="81"/>
      <c r="E170" s="82"/>
      <c r="F170" s="83"/>
      <c r="G170" s="157"/>
      <c r="H170" s="174"/>
      <c r="I170" s="175"/>
      <c r="J170" s="189"/>
      <c r="K170" s="98"/>
      <c r="L170" s="84"/>
      <c r="M170" s="157"/>
      <c r="N170" s="174"/>
      <c r="O170" s="175"/>
    </row>
    <row r="171" spans="1:15" s="85" customFormat="1" x14ac:dyDescent="0.2">
      <c r="A171" s="211"/>
      <c r="B171" s="90" t="s">
        <v>1268</v>
      </c>
      <c r="C171" s="91" t="s">
        <v>583</v>
      </c>
      <c r="D171" s="81"/>
      <c r="E171" s="82">
        <v>2E-3</v>
      </c>
      <c r="F171" s="83" t="s">
        <v>1357</v>
      </c>
      <c r="G171" s="157"/>
      <c r="H171" s="174"/>
      <c r="I171" s="175"/>
      <c r="J171" s="189" t="s">
        <v>204</v>
      </c>
      <c r="K171" s="98" t="s">
        <v>1369</v>
      </c>
      <c r="L171" s="84">
        <v>1.0000000000000001E-5</v>
      </c>
      <c r="M171" s="157" t="s">
        <v>1362</v>
      </c>
      <c r="N171" s="174"/>
      <c r="O171" s="175" t="s">
        <v>1355</v>
      </c>
    </row>
    <row r="172" spans="1:15" x14ac:dyDescent="0.2">
      <c r="A172" s="123"/>
      <c r="B172" s="65" t="s">
        <v>1269</v>
      </c>
      <c r="C172" s="91" t="s">
        <v>584</v>
      </c>
      <c r="D172" s="81"/>
      <c r="E172" s="66">
        <v>2.0000000000000002E-5</v>
      </c>
      <c r="F172" s="67" t="s">
        <v>1357</v>
      </c>
      <c r="G172" s="157"/>
      <c r="H172" s="174"/>
      <c r="I172" s="175"/>
      <c r="J172" s="205" t="s">
        <v>1234</v>
      </c>
      <c r="K172" s="68" t="s">
        <v>593</v>
      </c>
      <c r="L172" s="69">
        <v>1.0000000000000001E-5</v>
      </c>
      <c r="M172" s="157" t="s">
        <v>239</v>
      </c>
      <c r="N172" s="174"/>
      <c r="O172" s="175" t="s">
        <v>1355</v>
      </c>
    </row>
    <row r="173" spans="1:15" x14ac:dyDescent="0.2">
      <c r="A173" s="288" t="s">
        <v>1270</v>
      </c>
      <c r="B173" s="22"/>
      <c r="C173" s="106"/>
      <c r="D173" s="119"/>
      <c r="E173" s="41"/>
      <c r="F173" s="34"/>
      <c r="G173" s="158"/>
      <c r="H173" s="179"/>
      <c r="I173" s="180"/>
      <c r="J173" s="109"/>
      <c r="K173" s="8"/>
      <c r="L173" s="36"/>
      <c r="M173" s="158"/>
      <c r="N173" s="179"/>
      <c r="O173" s="180"/>
    </row>
    <row r="174" spans="1:15" x14ac:dyDescent="0.2">
      <c r="A174" s="70"/>
      <c r="B174" s="22" t="s">
        <v>1271</v>
      </c>
      <c r="C174" s="106" t="s">
        <v>585</v>
      </c>
      <c r="D174" s="119"/>
      <c r="E174" s="41">
        <v>2</v>
      </c>
      <c r="F174" s="71">
        <v>0.2</v>
      </c>
      <c r="G174" s="158" t="s">
        <v>1362</v>
      </c>
      <c r="H174" s="169" t="s">
        <v>1363</v>
      </c>
      <c r="I174" s="180" t="s">
        <v>1355</v>
      </c>
      <c r="J174" s="109" t="s">
        <v>1272</v>
      </c>
      <c r="K174" s="8" t="s">
        <v>1373</v>
      </c>
      <c r="L174" s="36" t="s">
        <v>1357</v>
      </c>
      <c r="M174" s="158"/>
      <c r="N174" s="169"/>
      <c r="O174" s="180"/>
    </row>
    <row r="175" spans="1:15" x14ac:dyDescent="0.2">
      <c r="A175" s="263"/>
      <c r="B175" s="22" t="s">
        <v>1273</v>
      </c>
      <c r="C175" s="106" t="s">
        <v>586</v>
      </c>
      <c r="D175" s="119"/>
      <c r="E175" s="41">
        <v>50</v>
      </c>
      <c r="F175" s="71">
        <v>0.2</v>
      </c>
      <c r="G175" s="158" t="s">
        <v>1362</v>
      </c>
      <c r="H175" s="169" t="s">
        <v>1363</v>
      </c>
      <c r="I175" s="180" t="s">
        <v>1355</v>
      </c>
      <c r="J175" s="109" t="s">
        <v>1274</v>
      </c>
      <c r="K175" s="109" t="s">
        <v>1275</v>
      </c>
      <c r="L175" s="36"/>
      <c r="M175" s="158"/>
      <c r="N175" s="169"/>
      <c r="O175" s="180"/>
    </row>
    <row r="176" spans="1:15" x14ac:dyDescent="0.2">
      <c r="B176" s="22" t="s">
        <v>1276</v>
      </c>
      <c r="C176" s="106" t="s">
        <v>587</v>
      </c>
      <c r="D176" s="119"/>
      <c r="E176" s="41">
        <v>25</v>
      </c>
      <c r="F176" s="71">
        <v>0.2</v>
      </c>
      <c r="G176" s="158" t="s">
        <v>189</v>
      </c>
      <c r="H176" s="169" t="s">
        <v>1363</v>
      </c>
      <c r="I176" s="180" t="s">
        <v>1355</v>
      </c>
      <c r="J176" s="109" t="s">
        <v>1277</v>
      </c>
      <c r="K176" s="109" t="s">
        <v>1275</v>
      </c>
      <c r="L176" s="36"/>
      <c r="M176" s="158"/>
      <c r="N176" s="169"/>
      <c r="O176" s="180"/>
    </row>
    <row r="177" spans="1:15" x14ac:dyDescent="0.2">
      <c r="B177" s="22" t="s">
        <v>1278</v>
      </c>
      <c r="C177" s="106"/>
      <c r="D177" s="119"/>
      <c r="E177" s="41">
        <v>12</v>
      </c>
      <c r="F177" s="71" t="s">
        <v>1357</v>
      </c>
      <c r="G177" s="158"/>
      <c r="H177" s="169"/>
      <c r="I177" s="180"/>
      <c r="J177" s="109" t="s">
        <v>204</v>
      </c>
      <c r="K177" s="8" t="s">
        <v>1369</v>
      </c>
      <c r="L177" s="36">
        <v>1.0000000000000001E-5</v>
      </c>
      <c r="M177" s="158" t="s">
        <v>1362</v>
      </c>
      <c r="N177" s="169"/>
      <c r="O177" s="180" t="s">
        <v>1355</v>
      </c>
    </row>
    <row r="178" spans="1:15" x14ac:dyDescent="0.2">
      <c r="B178" s="22" t="s">
        <v>1279</v>
      </c>
      <c r="C178" s="106" t="s">
        <v>588</v>
      </c>
      <c r="D178" s="119"/>
      <c r="E178" s="41">
        <v>1360</v>
      </c>
      <c r="F178" s="71">
        <v>0.2</v>
      </c>
      <c r="G178" s="158" t="s">
        <v>1362</v>
      </c>
      <c r="H178" s="169" t="s">
        <v>1363</v>
      </c>
      <c r="I178" s="180" t="s">
        <v>1355</v>
      </c>
      <c r="J178" s="109" t="s">
        <v>232</v>
      </c>
      <c r="K178" s="8" t="s">
        <v>1373</v>
      </c>
      <c r="L178" s="36" t="s">
        <v>1357</v>
      </c>
      <c r="M178" s="158"/>
      <c r="N178" s="169"/>
      <c r="O178" s="180"/>
    </row>
    <row r="179" spans="1:15" x14ac:dyDescent="0.2">
      <c r="B179" s="22" t="s">
        <v>1280</v>
      </c>
      <c r="C179" s="106" t="s">
        <v>589</v>
      </c>
      <c r="D179" s="119"/>
      <c r="E179" s="41">
        <v>35</v>
      </c>
      <c r="F179" s="71">
        <v>0.2</v>
      </c>
      <c r="G179" s="158" t="s">
        <v>1362</v>
      </c>
      <c r="H179" s="169" t="s">
        <v>1363</v>
      </c>
      <c r="I179" s="180" t="s">
        <v>1281</v>
      </c>
      <c r="J179" s="109" t="s">
        <v>1282</v>
      </c>
      <c r="K179" s="8" t="s">
        <v>215</v>
      </c>
      <c r="L179" s="36">
        <v>7.9999999999999996E-6</v>
      </c>
      <c r="M179" s="158" t="s">
        <v>1362</v>
      </c>
      <c r="N179" s="169" t="s">
        <v>1363</v>
      </c>
      <c r="O179" s="180" t="s">
        <v>1281</v>
      </c>
    </row>
    <row r="180" spans="1:15" x14ac:dyDescent="0.2">
      <c r="B180" s="103" t="s">
        <v>1283</v>
      </c>
      <c r="C180" s="106" t="s">
        <v>590</v>
      </c>
      <c r="D180" s="119"/>
      <c r="E180" s="41">
        <v>610</v>
      </c>
      <c r="F180" s="71">
        <v>0.2</v>
      </c>
      <c r="G180" s="158" t="s">
        <v>1362</v>
      </c>
      <c r="H180" s="169" t="s">
        <v>1363</v>
      </c>
      <c r="I180" s="180" t="s">
        <v>1355</v>
      </c>
      <c r="J180" s="109" t="s">
        <v>1284</v>
      </c>
      <c r="K180" s="8" t="s">
        <v>1357</v>
      </c>
      <c r="L180" s="36" t="s">
        <v>1357</v>
      </c>
      <c r="M180" s="158"/>
      <c r="N180" s="169"/>
      <c r="O180" s="180"/>
    </row>
    <row r="181" spans="1:15" x14ac:dyDescent="0.2">
      <c r="B181" s="58" t="s">
        <v>1285</v>
      </c>
      <c r="C181" s="102" t="s">
        <v>591</v>
      </c>
      <c r="D181" s="107"/>
      <c r="E181" s="39">
        <v>10</v>
      </c>
      <c r="F181" s="77">
        <v>0.2</v>
      </c>
      <c r="G181" s="156" t="s">
        <v>1362</v>
      </c>
      <c r="H181" s="181" t="s">
        <v>1363</v>
      </c>
      <c r="I181" s="172" t="s">
        <v>1355</v>
      </c>
      <c r="J181" s="208" t="s">
        <v>1286</v>
      </c>
      <c r="K181" s="19" t="s">
        <v>215</v>
      </c>
      <c r="L181" s="78">
        <v>2.9999999999999999E-7</v>
      </c>
      <c r="M181" s="156" t="s">
        <v>1362</v>
      </c>
      <c r="N181" s="181" t="s">
        <v>1363</v>
      </c>
      <c r="O181" s="172" t="s">
        <v>1355</v>
      </c>
    </row>
    <row r="182" spans="1:15" ht="13.5" thickBot="1" x14ac:dyDescent="0.25">
      <c r="A182" s="289"/>
      <c r="B182" s="61"/>
      <c r="C182" s="61"/>
      <c r="D182" s="125"/>
      <c r="E182" s="42"/>
      <c r="F182" s="76"/>
      <c r="G182" s="159"/>
      <c r="H182" s="195"/>
      <c r="I182" s="133"/>
      <c r="J182" s="20"/>
      <c r="K182" s="21"/>
      <c r="L182" s="37"/>
      <c r="M182" s="159"/>
      <c r="N182" s="76"/>
      <c r="O182" s="133"/>
    </row>
    <row r="183" spans="1:15" ht="33" x14ac:dyDescent="0.2">
      <c r="A183" s="290" t="s">
        <v>1287</v>
      </c>
      <c r="B183" s="70" t="s">
        <v>604</v>
      </c>
      <c r="C183" s="63"/>
      <c r="D183" s="126"/>
      <c r="H183" s="196"/>
    </row>
    <row r="184" spans="1:15" x14ac:dyDescent="0.2">
      <c r="A184" s="290"/>
      <c r="B184" s="70" t="s">
        <v>595</v>
      </c>
      <c r="C184" s="63"/>
      <c r="D184" s="126"/>
      <c r="H184" s="196"/>
    </row>
    <row r="185" spans="1:15" x14ac:dyDescent="0.2">
      <c r="A185" s="291"/>
      <c r="B185" s="292"/>
      <c r="C185" s="62"/>
      <c r="D185" s="4"/>
    </row>
    <row r="186" spans="1:15" x14ac:dyDescent="0.2">
      <c r="A186" s="291" t="s">
        <v>1288</v>
      </c>
      <c r="B186" s="292" t="s">
        <v>1290</v>
      </c>
      <c r="C186" s="62"/>
      <c r="D186" s="4"/>
    </row>
    <row r="187" spans="1:15" x14ac:dyDescent="0.2">
      <c r="A187" s="70"/>
      <c r="B187" s="293" t="s">
        <v>1291</v>
      </c>
      <c r="C187" s="62"/>
      <c r="D187" s="4"/>
    </row>
    <row r="188" spans="1:15" x14ac:dyDescent="0.2">
      <c r="A188" s="70"/>
      <c r="B188" s="293" t="s">
        <v>1292</v>
      </c>
      <c r="C188" s="62"/>
      <c r="D188" s="4"/>
    </row>
    <row r="189" spans="1:15" x14ac:dyDescent="0.2">
      <c r="A189" s="291" t="s">
        <v>1289</v>
      </c>
      <c r="B189" s="294" t="s">
        <v>596</v>
      </c>
      <c r="C189" s="62"/>
      <c r="D189" s="4"/>
    </row>
    <row r="190" spans="1:15" x14ac:dyDescent="0.2">
      <c r="A190" s="70"/>
      <c r="B190" s="70" t="s">
        <v>1294</v>
      </c>
      <c r="C190" s="62"/>
      <c r="D190" s="4"/>
    </row>
    <row r="191" spans="1:15" x14ac:dyDescent="0.2">
      <c r="A191" s="70"/>
      <c r="B191" s="70" t="s">
        <v>1295</v>
      </c>
      <c r="C191" s="62"/>
      <c r="D191" s="4"/>
    </row>
    <row r="192" spans="1:15" x14ac:dyDescent="0.2">
      <c r="A192" s="70"/>
      <c r="B192" s="70" t="s">
        <v>1296</v>
      </c>
      <c r="C192" s="62"/>
      <c r="D192" s="4"/>
    </row>
    <row r="193" spans="1:3" x14ac:dyDescent="0.2">
      <c r="B193" s="70" t="s">
        <v>597</v>
      </c>
      <c r="C193" s="7"/>
    </row>
    <row r="194" spans="1:3" x14ac:dyDescent="0.2">
      <c r="A194" s="263"/>
      <c r="B194" s="22" t="s">
        <v>1297</v>
      </c>
    </row>
    <row r="195" spans="1:3" x14ac:dyDescent="0.2">
      <c r="A195" s="263"/>
      <c r="B195" s="294" t="s">
        <v>598</v>
      </c>
    </row>
    <row r="196" spans="1:3" x14ac:dyDescent="0.2">
      <c r="B196" s="70" t="s">
        <v>599</v>
      </c>
    </row>
    <row r="197" spans="1:3" x14ac:dyDescent="0.2">
      <c r="B197" s="70" t="s">
        <v>600</v>
      </c>
    </row>
    <row r="198" spans="1:3" x14ac:dyDescent="0.2">
      <c r="B198" s="70" t="s">
        <v>601</v>
      </c>
    </row>
    <row r="199" spans="1:3" x14ac:dyDescent="0.2">
      <c r="B199" s="70" t="s">
        <v>602</v>
      </c>
    </row>
    <row r="200" spans="1:3" x14ac:dyDescent="0.2">
      <c r="B200" s="22" t="s">
        <v>603</v>
      </c>
    </row>
    <row r="201" spans="1:3" x14ac:dyDescent="0.2">
      <c r="A201" s="272" t="s">
        <v>269</v>
      </c>
      <c r="B201" s="294" t="s">
        <v>270</v>
      </c>
    </row>
    <row r="202" spans="1:3" x14ac:dyDescent="0.2">
      <c r="B202" s="70" t="s">
        <v>271</v>
      </c>
    </row>
    <row r="203" spans="1:3" x14ac:dyDescent="0.2">
      <c r="B203" s="617" t="s">
        <v>272</v>
      </c>
    </row>
    <row r="204" spans="1:3" x14ac:dyDescent="0.2">
      <c r="B204" s="22" t="s">
        <v>273</v>
      </c>
    </row>
  </sheetData>
  <mergeCells count="2">
    <mergeCell ref="A1:O1"/>
    <mergeCell ref="A2:O2"/>
  </mergeCells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204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Y15" sqref="Y15"/>
    </sheetView>
  </sheetViews>
  <sheetFormatPr defaultRowHeight="12.75" x14ac:dyDescent="0.2"/>
  <cols>
    <col min="1" max="1" width="3.140625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2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7109375" style="85" customWidth="1"/>
    <col min="10" max="16" width="7.7109375" customWidth="1"/>
    <col min="17" max="17" width="8.7109375" customWidth="1"/>
    <col min="18" max="24" width="7.7109375" customWidth="1"/>
    <col min="25" max="25" width="10.7109375" customWidth="1"/>
    <col min="26" max="27" width="3.7109375" style="85" customWidth="1"/>
    <col min="28" max="28" width="3.7109375" customWidth="1"/>
    <col min="29" max="59" width="9.140625" style="236"/>
  </cols>
  <sheetData>
    <row r="1" spans="1:59" ht="15.75" x14ac:dyDescent="0.25">
      <c r="A1" s="295" t="str">
        <f>'[1]Residential Summary'!A1:O1</f>
        <v>Refer to the Risk-Based Guidance for the Soil - Human Health Pathway Technical Support Document</v>
      </c>
    </row>
    <row r="2" spans="1:59" ht="15.75" x14ac:dyDescent="0.25">
      <c r="A2" s="295" t="str">
        <f>'[1]Residential Summary'!A2:O2</f>
        <v>for guidance in applying Soil Reference Values.</v>
      </c>
    </row>
    <row r="3" spans="1:59" x14ac:dyDescent="0.2">
      <c r="A3" s="296" t="str">
        <f>'[1]Residential Summary'!A3</f>
        <v>NOTE:Based on LIMITED multiple pathway exposure scenario (i.e., incidential soil/dust ingestion, dermal contact and inhalation of outdoor dust and vapors).  If</v>
      </c>
      <c r="B3" s="22"/>
    </row>
    <row r="4" spans="1:59" x14ac:dyDescent="0.2">
      <c r="A4" s="296" t="str">
        <f>'[1]Residential Summary'!A4</f>
        <v>multiple contaminants are present cumulative risk MUST be evaluated.  Concerns regarding ecological receptors, vapor migration,  and ground or surface water</v>
      </c>
      <c r="B4" s="22"/>
    </row>
    <row r="5" spans="1:59" x14ac:dyDescent="0.2">
      <c r="A5" s="296" t="str">
        <f>'[1]Residential Summary'!A5</f>
        <v>impacts must be evaluated by other methods.</v>
      </c>
      <c r="B5" s="22"/>
    </row>
    <row r="6" spans="1:59" x14ac:dyDescent="0.2">
      <c r="A6" s="296"/>
      <c r="B6" s="22"/>
    </row>
    <row r="7" spans="1:59" ht="12.75" customHeight="1" x14ac:dyDescent="0.2">
      <c r="A7" s="22" t="str">
        <f>'[1]Residential Summary'!A8</f>
        <v>Pathways: Or = oral; De= Dermal; In = Inhalation; ? = not known.</v>
      </c>
      <c r="C7" s="297"/>
      <c r="D7" s="121"/>
      <c r="E7" s="27"/>
      <c r="F7" s="111"/>
      <c r="G7" s="129"/>
      <c r="H7" s="129"/>
      <c r="I7" s="12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59" ht="15.75" x14ac:dyDescent="0.25">
      <c r="B8" s="298"/>
    </row>
    <row r="9" spans="1:59" ht="16.5" thickBot="1" x14ac:dyDescent="0.3">
      <c r="A9" s="299" t="s">
        <v>1046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6"/>
      <c r="AA9" s="16"/>
    </row>
    <row r="10" spans="1:59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167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0" t="s">
        <v>204</v>
      </c>
      <c r="AA10" s="152" t="s">
        <v>1340</v>
      </c>
      <c r="AB10" s="152"/>
    </row>
    <row r="11" spans="1:59" ht="91.5" thickBot="1" x14ac:dyDescent="0.25">
      <c r="A11" s="142" t="s">
        <v>1341</v>
      </c>
      <c r="B11" s="142"/>
      <c r="C11" s="303" t="s">
        <v>1299</v>
      </c>
      <c r="D11" s="161" t="s">
        <v>1300</v>
      </c>
      <c r="E11" s="162" t="str">
        <f>'[1]Residential Summary'!E12</f>
        <v>Residential SRV  (mg/kg)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195</v>
      </c>
      <c r="L11" s="17" t="s">
        <v>1390</v>
      </c>
      <c r="M11" s="17" t="s">
        <v>1304</v>
      </c>
      <c r="N11" s="17" t="s">
        <v>1305</v>
      </c>
      <c r="O11" s="17" t="s">
        <v>1183</v>
      </c>
      <c r="P11" s="17" t="s">
        <v>232</v>
      </c>
      <c r="Q11" s="17" t="s">
        <v>1306</v>
      </c>
      <c r="R11" s="17" t="s">
        <v>1372</v>
      </c>
      <c r="S11" s="17" t="s">
        <v>1307</v>
      </c>
      <c r="T11" s="17" t="s">
        <v>685</v>
      </c>
      <c r="U11" s="17" t="s">
        <v>186</v>
      </c>
      <c r="V11" s="17" t="s">
        <v>1272</v>
      </c>
      <c r="W11" s="17" t="s">
        <v>1308</v>
      </c>
      <c r="X11" s="166" t="s">
        <v>192</v>
      </c>
      <c r="Y11" s="51" t="s">
        <v>1309</v>
      </c>
      <c r="Z11" s="168" t="s">
        <v>1310</v>
      </c>
      <c r="AA11" s="148" t="s">
        <v>1347</v>
      </c>
      <c r="AB11" s="148" t="s">
        <v>1348</v>
      </c>
    </row>
    <row r="12" spans="1:59" s="2" customFormat="1" ht="15" customHeight="1" thickBot="1" x14ac:dyDescent="0.25">
      <c r="A12" s="304" t="str">
        <f>'[1]Residential Summary'!A13</f>
        <v>Inorganics:</v>
      </c>
      <c r="B12" s="263"/>
      <c r="C12" s="305"/>
      <c r="D12" s="119"/>
      <c r="E12" s="44"/>
      <c r="F12" s="114"/>
      <c r="G12" s="48"/>
      <c r="H12" s="48"/>
      <c r="I12" s="85"/>
      <c r="J12" s="18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53"/>
      <c r="Z12" s="131"/>
      <c r="AA12" s="131"/>
      <c r="AB12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</row>
    <row r="13" spans="1:59" x14ac:dyDescent="0.2">
      <c r="B13" s="22" t="str">
        <f>'[1]Residential Summary'!B14</f>
        <v>Aluminum</v>
      </c>
      <c r="C13" s="264" t="str">
        <f>'[1]Residential Summary'!C14</f>
        <v>7429-90-5</v>
      </c>
      <c r="D13" s="8"/>
      <c r="E13" s="223">
        <f>'[1]Residential Summary'!E14</f>
        <v>30000</v>
      </c>
      <c r="F13" s="79"/>
      <c r="G13" s="48">
        <f>(F13/E13)*'[2]Residential Summary'!F14</f>
        <v>0</v>
      </c>
      <c r="H13" s="218"/>
      <c r="I13" s="218" t="str">
        <f>'[1]Residential Summary'!I14</f>
        <v>Or</v>
      </c>
      <c r="J13" s="18"/>
      <c r="K13" s="29"/>
      <c r="L13" s="182">
        <f>G13</f>
        <v>0</v>
      </c>
      <c r="M13" s="14"/>
      <c r="N13" s="14"/>
      <c r="O13" s="14"/>
      <c r="P13" s="14"/>
      <c r="Q13" s="14"/>
      <c r="R13" s="182">
        <f>G13</f>
        <v>0</v>
      </c>
      <c r="S13" s="14"/>
      <c r="T13" s="14"/>
      <c r="U13" s="14"/>
      <c r="V13" s="14"/>
      <c r="W13" s="14"/>
      <c r="X13" s="14"/>
      <c r="Y13" s="53" t="s">
        <v>1357</v>
      </c>
      <c r="Z13" s="224" t="str">
        <f>'[1]Residential Summary'!K14</f>
        <v>NA</v>
      </c>
      <c r="AA13" s="213"/>
      <c r="AB13" s="213"/>
    </row>
    <row r="14" spans="1:59" ht="12.75" customHeight="1" x14ac:dyDescent="0.2">
      <c r="B14" s="22" t="str">
        <f>'[1]Residential Summary'!B15</f>
        <v>Antimony</v>
      </c>
      <c r="C14" s="264" t="str">
        <f>'[1]Residential Summary'!C15</f>
        <v>7440-36-0</v>
      </c>
      <c r="D14" s="8"/>
      <c r="E14" s="223">
        <f>'[1]Residential Summary'!E15</f>
        <v>12</v>
      </c>
      <c r="F14" s="79"/>
      <c r="G14" s="48">
        <f>(F14/E14)*'[2]Residential Summary'!F15</f>
        <v>0</v>
      </c>
      <c r="H14" s="218"/>
      <c r="I14" s="218" t="str">
        <f>'[1]Residential Summary'!I15</f>
        <v>Or</v>
      </c>
      <c r="J14" s="10"/>
      <c r="K14" s="11">
        <f>G14</f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f>G14</f>
        <v>0</v>
      </c>
      <c r="Y14" s="53" t="s">
        <v>1357</v>
      </c>
      <c r="Z14" s="224" t="str">
        <f>'[1]Residential Summary'!K15</f>
        <v>NA</v>
      </c>
      <c r="AA14" s="213"/>
      <c r="AB14" s="213"/>
    </row>
    <row r="15" spans="1:59" x14ac:dyDescent="0.2">
      <c r="B15" s="22" t="str">
        <f>'[1]Residential Summary'!B16</f>
        <v>Arsenic</v>
      </c>
      <c r="C15" s="264" t="str">
        <f>'[1]Residential Summary'!C16</f>
        <v>7440-38-2</v>
      </c>
      <c r="D15" s="8"/>
      <c r="E15" s="223">
        <f>'[1]Residential Summary'!E16</f>
        <v>9</v>
      </c>
      <c r="F15" s="79"/>
      <c r="G15" s="48">
        <f>(F15/E15)*'[2]Residential Summary'!F16</f>
        <v>0</v>
      </c>
      <c r="H15" s="218"/>
      <c r="I15" s="218" t="str">
        <f>'[1]Residential Summary'!I16</f>
        <v>Or</v>
      </c>
      <c r="J15" s="265"/>
      <c r="K15" s="11">
        <f>G15</f>
        <v>0</v>
      </c>
      <c r="L15" s="9">
        <f>G15</f>
        <v>0</v>
      </c>
      <c r="M15" s="9"/>
      <c r="N15" s="9"/>
      <c r="O15" s="9"/>
      <c r="P15" s="9"/>
      <c r="Q15" s="9"/>
      <c r="R15" s="9"/>
      <c r="S15" s="9"/>
      <c r="T15" s="9"/>
      <c r="U15" s="9">
        <f>G15</f>
        <v>0</v>
      </c>
      <c r="V15" s="9"/>
      <c r="W15" s="9"/>
      <c r="X15" s="9"/>
      <c r="Y15" s="53">
        <f>(F15/E15)*'Residential Summary'!L16</f>
        <v>0</v>
      </c>
      <c r="Z15" s="224" t="str">
        <f>'[1]Residential Summary'!K16</f>
        <v>A</v>
      </c>
      <c r="AA15" s="213"/>
      <c r="AB15" s="213"/>
    </row>
    <row r="16" spans="1:59" x14ac:dyDescent="0.2">
      <c r="B16" s="22" t="str">
        <f>'[1]Residential Summary'!B17</f>
        <v>Barium</v>
      </c>
      <c r="C16" s="264" t="str">
        <f>'[1]Residential Summary'!C17</f>
        <v>7440-39-3</v>
      </c>
      <c r="D16" s="8"/>
      <c r="E16" s="223">
        <f>'[1]Residential Summary'!E17</f>
        <v>1100</v>
      </c>
      <c r="F16" s="79"/>
      <c r="G16" s="48">
        <f>(F16/E16)*'[2]Residential Summary'!F17</f>
        <v>0</v>
      </c>
      <c r="H16" s="218"/>
      <c r="I16" s="218" t="str">
        <f>'[1]Residential Summary'!I17</f>
        <v>Or</v>
      </c>
      <c r="J16" s="265" t="s">
        <v>259</v>
      </c>
      <c r="K16" s="1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53" t="s">
        <v>1357</v>
      </c>
      <c r="Z16" s="224" t="str">
        <f>'[1]Residential Summary'!K17</f>
        <v>NA</v>
      </c>
      <c r="AA16" s="213"/>
      <c r="AB16" s="213"/>
    </row>
    <row r="17" spans="2:28" ht="21.75" x14ac:dyDescent="0.2">
      <c r="B17" s="22" t="str">
        <f>'[1]Residential Summary'!B18</f>
        <v>Beryllium</v>
      </c>
      <c r="C17" s="264" t="str">
        <f>'[1]Residential Summary'!C18</f>
        <v>7440-41-7</v>
      </c>
      <c r="D17" s="8"/>
      <c r="E17" s="223">
        <f>'[1]Residential Summary'!E18</f>
        <v>55</v>
      </c>
      <c r="F17" s="79"/>
      <c r="G17" s="48">
        <f>(F17/E17)*'[2]Residential Summary'!F18</f>
        <v>0</v>
      </c>
      <c r="H17" s="218"/>
      <c r="I17" s="218" t="str">
        <f>'[1]Residential Summary'!I18</f>
        <v>Or</v>
      </c>
      <c r="J17" s="10"/>
      <c r="K17" s="11"/>
      <c r="L17" s="9"/>
      <c r="M17" s="9"/>
      <c r="N17" s="9">
        <f>G17</f>
        <v>0</v>
      </c>
      <c r="O17" s="9"/>
      <c r="P17" s="9">
        <f>G17</f>
        <v>0</v>
      </c>
      <c r="Q17" s="9"/>
      <c r="R17" s="9"/>
      <c r="S17" s="182">
        <f>G17</f>
        <v>0</v>
      </c>
      <c r="T17" s="182"/>
      <c r="U17" s="9"/>
      <c r="V17" s="9"/>
      <c r="W17" s="9"/>
      <c r="X17" s="9"/>
      <c r="Y17" s="53">
        <f>(F17/E17)*'Residential Summary'!L18</f>
        <v>0</v>
      </c>
      <c r="Z17" s="224" t="str">
        <f>'[1]Residential Summary'!K18</f>
        <v>B1</v>
      </c>
      <c r="AA17" s="213" t="str">
        <f>'[1]Residential Summary'!N18</f>
        <v>Or De</v>
      </c>
      <c r="AB17" s="213" t="str">
        <f>'[1]Residential Summary'!O18</f>
        <v>In</v>
      </c>
    </row>
    <row r="18" spans="2:28" x14ac:dyDescent="0.2">
      <c r="B18" s="22" t="str">
        <f>'[1]Residential Summary'!B19</f>
        <v>Boron</v>
      </c>
      <c r="C18" s="264" t="str">
        <f>'[1]Residential Summary'!C19</f>
        <v>7440-42-8</v>
      </c>
      <c r="D18" s="8"/>
      <c r="E18" s="223">
        <f>'[1]Residential Summary'!E19</f>
        <v>6000</v>
      </c>
      <c r="F18" s="79"/>
      <c r="G18" s="48">
        <f>(F18/E18)*'[2]Residential Summary'!F19</f>
        <v>0</v>
      </c>
      <c r="H18" s="218"/>
      <c r="I18" s="218" t="str">
        <f>'[1]Residential Summary'!I19</f>
        <v>Or</v>
      </c>
      <c r="J18" s="10"/>
      <c r="K18" s="11"/>
      <c r="L18" s="9"/>
      <c r="M18" s="9"/>
      <c r="N18" s="9"/>
      <c r="O18" s="9"/>
      <c r="P18" s="9"/>
      <c r="Q18" s="9"/>
      <c r="R18" s="9">
        <f>G18</f>
        <v>0</v>
      </c>
      <c r="S18" s="9">
        <f>G18</f>
        <v>0</v>
      </c>
      <c r="T18" s="9"/>
      <c r="U18" s="9"/>
      <c r="V18" s="9"/>
      <c r="W18" s="9"/>
      <c r="X18" s="9"/>
      <c r="Y18" s="53" t="s">
        <v>1357</v>
      </c>
      <c r="Z18" s="224" t="str">
        <f>'[1]Residential Summary'!K19</f>
        <v>NA</v>
      </c>
      <c r="AA18" s="213"/>
      <c r="AB18" s="213"/>
    </row>
    <row r="19" spans="2:28" ht="21.75" x14ac:dyDescent="0.2">
      <c r="B19" s="22" t="str">
        <f>'[1]Residential Summary'!B20</f>
        <v>Cadmium</v>
      </c>
      <c r="C19" s="264" t="str">
        <f>'[1]Residential Summary'!C20</f>
        <v>7440-43-9</v>
      </c>
      <c r="D19" s="8"/>
      <c r="E19" s="223">
        <f>'[1]Residential Summary'!E20</f>
        <v>25</v>
      </c>
      <c r="F19" s="79"/>
      <c r="G19" s="48">
        <f>(F19/E19)*'[2]Residential Summary'!F20</f>
        <v>0</v>
      </c>
      <c r="H19" s="218"/>
      <c r="I19" s="218" t="str">
        <f>'[1]Residential Summary'!I20</f>
        <v>Or</v>
      </c>
      <c r="J19" s="10"/>
      <c r="K19" s="11"/>
      <c r="L19" s="9"/>
      <c r="M19" s="9"/>
      <c r="N19" s="9"/>
      <c r="O19" s="9">
        <f>G19</f>
        <v>0</v>
      </c>
      <c r="P19" s="9">
        <f>G19</f>
        <v>0</v>
      </c>
      <c r="Q19" s="9"/>
      <c r="R19" s="9"/>
      <c r="S19" s="9"/>
      <c r="T19" s="9"/>
      <c r="U19" s="9"/>
      <c r="V19" s="9"/>
      <c r="W19" s="9"/>
      <c r="X19" s="9"/>
      <c r="Y19" s="53">
        <f>(F19/E19)*'Residential Summary'!L20</f>
        <v>0</v>
      </c>
      <c r="Z19" s="224" t="str">
        <f>'[1]Residential Summary'!K20</f>
        <v>B1</v>
      </c>
      <c r="AA19" s="213" t="str">
        <f>'[1]Residential Summary'!N20</f>
        <v>Or De</v>
      </c>
      <c r="AB19" s="213" t="str">
        <f>'[1]Residential Summary'!O20</f>
        <v>In</v>
      </c>
    </row>
    <row r="20" spans="2:28" x14ac:dyDescent="0.2">
      <c r="B20" s="22" t="str">
        <f>'[1]Residential Summary'!B21</f>
        <v>Chromium III</v>
      </c>
      <c r="C20" s="264" t="str">
        <f>'[1]Residential Summary'!C21</f>
        <v>16065-83-1</v>
      </c>
      <c r="D20" s="8"/>
      <c r="E20" s="223">
        <f>'[1]Residential Summary'!E21</f>
        <v>44000</v>
      </c>
      <c r="F20" s="79"/>
      <c r="G20" s="48">
        <f>(F20/E20)*'[2]Residential Summary'!F21</f>
        <v>0</v>
      </c>
      <c r="H20" s="218" t="str">
        <f>'[1]Residential Summary'!H21</f>
        <v>In</v>
      </c>
      <c r="I20" s="218" t="str">
        <f>'[1]Residential Summary'!I21</f>
        <v>Or</v>
      </c>
      <c r="J20" s="10"/>
      <c r="K20" s="1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53" t="s">
        <v>1357</v>
      </c>
      <c r="Z20" s="224" t="str">
        <f>'[1]Residential Summary'!K21</f>
        <v>NA</v>
      </c>
      <c r="AA20" s="213"/>
      <c r="AB20" s="213"/>
    </row>
    <row r="21" spans="2:28" ht="21.75" x14ac:dyDescent="0.2">
      <c r="B21" s="22" t="str">
        <f>'[1]Residential Summary'!B22</f>
        <v>Chromium VI</v>
      </c>
      <c r="C21" s="264" t="str">
        <f>'[1]Residential Summary'!C22</f>
        <v>18540-29-9</v>
      </c>
      <c r="D21" s="8"/>
      <c r="E21" s="223">
        <f>'[1]Residential Summary'!E22</f>
        <v>87</v>
      </c>
      <c r="F21" s="79"/>
      <c r="G21" s="48">
        <f>(F21/E21)*'[2]Residential Summary'!F22</f>
        <v>0</v>
      </c>
      <c r="H21" s="218"/>
      <c r="I21" s="218" t="str">
        <f>'[1]Residential Summary'!I22</f>
        <v>Or</v>
      </c>
      <c r="J21" s="10"/>
      <c r="K21" s="11"/>
      <c r="L21" s="9"/>
      <c r="M21" s="9"/>
      <c r="N21" s="9"/>
      <c r="O21" s="9"/>
      <c r="P21" s="9"/>
      <c r="Q21" s="9"/>
      <c r="R21" s="9"/>
      <c r="S21" s="9">
        <f>G21</f>
        <v>0</v>
      </c>
      <c r="T21" s="9"/>
      <c r="U21" s="9"/>
      <c r="V21" s="9"/>
      <c r="W21" s="9"/>
      <c r="X21" s="9"/>
      <c r="Y21" s="53">
        <f>(F21/E21)*'Residential Summary'!L22</f>
        <v>0</v>
      </c>
      <c r="Z21" s="224" t="str">
        <f>'[1]Residential Summary'!K22</f>
        <v>A</v>
      </c>
      <c r="AA21" s="213" t="str">
        <f>'[1]Residential Summary'!N22</f>
        <v>Or De</v>
      </c>
      <c r="AB21" s="213" t="str">
        <f>'[1]Residential Summary'!O22</f>
        <v>In</v>
      </c>
    </row>
    <row r="22" spans="2:28" ht="21.75" x14ac:dyDescent="0.2">
      <c r="B22" s="22" t="str">
        <f>'[1]Residential Summary'!B23</f>
        <v>Cobalt</v>
      </c>
      <c r="C22" s="264" t="str">
        <f>'[1]Residential Summary'!C23</f>
        <v>7440-48-4</v>
      </c>
      <c r="D22" s="8"/>
      <c r="E22" s="223">
        <f>'[1]Residential Summary'!E23</f>
        <v>600</v>
      </c>
      <c r="F22" s="79"/>
      <c r="G22" s="48">
        <f>(F22/E22)*'[2]Residential Summary'!F23</f>
        <v>0</v>
      </c>
      <c r="H22" s="218"/>
      <c r="I22" s="218" t="str">
        <f>'[1]Residential Summary'!I23</f>
        <v>Or</v>
      </c>
      <c r="J22" s="10"/>
      <c r="K22" s="11">
        <f>G22</f>
        <v>0</v>
      </c>
      <c r="L22" s="9"/>
      <c r="M22" s="9"/>
      <c r="N22" s="9">
        <f>G22</f>
        <v>0</v>
      </c>
      <c r="O22" s="9"/>
      <c r="P22" s="9"/>
      <c r="Q22" s="9"/>
      <c r="R22" s="9"/>
      <c r="S22" s="9">
        <f>G22</f>
        <v>0</v>
      </c>
      <c r="T22" s="9"/>
      <c r="U22" s="9"/>
      <c r="V22" s="9"/>
      <c r="W22" s="9"/>
      <c r="X22" s="9"/>
      <c r="Y22" s="53">
        <f>(F22/E22)*'Residential Summary'!L23</f>
        <v>0</v>
      </c>
      <c r="Z22" s="224" t="str">
        <f>'[1]Residential Summary'!K23</f>
        <v>B1</v>
      </c>
      <c r="AA22" s="213" t="str">
        <f>'[1]Residential Summary'!N23</f>
        <v>Or De</v>
      </c>
      <c r="AB22" s="213" t="str">
        <f>'[1]Residential Summary'!O23</f>
        <v>In</v>
      </c>
    </row>
    <row r="23" spans="2:28" x14ac:dyDescent="0.2">
      <c r="B23" s="22" t="str">
        <f>'[1]Residential Summary'!B24</f>
        <v>Copper</v>
      </c>
      <c r="C23" s="264" t="str">
        <f>'[1]Residential Summary'!C24</f>
        <v>7440-50-8</v>
      </c>
      <c r="D23" s="8"/>
      <c r="E23" s="223">
        <f>'[1]Residential Summary'!E24</f>
        <v>100</v>
      </c>
      <c r="F23" s="79"/>
      <c r="G23" s="48">
        <f>(F23/E23)*'[2]Residential Summary'!F24</f>
        <v>0</v>
      </c>
      <c r="H23" s="218" t="str">
        <f>'[1]Residential Summary'!H24</f>
        <v>In</v>
      </c>
      <c r="I23" s="218" t="str">
        <f>'[1]Residential Summary'!I24</f>
        <v>Or</v>
      </c>
      <c r="J23" s="265" t="s">
        <v>259</v>
      </c>
      <c r="K23" s="1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53" t="s">
        <v>1357</v>
      </c>
      <c r="Z23" s="224" t="str">
        <f>'[1]Residential Summary'!K24</f>
        <v>D</v>
      </c>
      <c r="AA23" s="213"/>
      <c r="AB23" s="213"/>
    </row>
    <row r="24" spans="2:28" x14ac:dyDescent="0.2">
      <c r="B24" s="22" t="str">
        <f>'[1]Residential Summary'!B25</f>
        <v>Copper Cyanide</v>
      </c>
      <c r="C24" s="264" t="str">
        <f>'[1]Residential Summary'!C25</f>
        <v>544-92-3</v>
      </c>
      <c r="D24" s="8"/>
      <c r="E24" s="223">
        <f>'[1]Residential Summary'!E25</f>
        <v>150</v>
      </c>
      <c r="F24" s="79"/>
      <c r="G24" s="48">
        <f>(F24/E24)*'[2]Residential Summary'!F25</f>
        <v>0</v>
      </c>
      <c r="H24" s="218" t="str">
        <f>'[1]Residential Summary'!H25</f>
        <v>In</v>
      </c>
      <c r="I24" s="218" t="str">
        <f>'[1]Residential Summary'!I25</f>
        <v>Or</v>
      </c>
      <c r="J24" s="136"/>
      <c r="K24" s="11"/>
      <c r="L24" s="9"/>
      <c r="M24" s="9"/>
      <c r="N24" s="9"/>
      <c r="O24" s="9">
        <f>G24</f>
        <v>0</v>
      </c>
      <c r="P24" s="9">
        <f>G24</f>
        <v>0</v>
      </c>
      <c r="Q24" s="9"/>
      <c r="R24" s="9"/>
      <c r="S24" s="9"/>
      <c r="T24" s="9"/>
      <c r="U24" s="9"/>
      <c r="V24" s="9"/>
      <c r="W24" s="9"/>
      <c r="X24" s="9">
        <f>G24</f>
        <v>0</v>
      </c>
      <c r="Y24" s="53" t="s">
        <v>1357</v>
      </c>
      <c r="Z24" s="224" t="str">
        <f>'[1]Residential Summary'!K25</f>
        <v>NA</v>
      </c>
      <c r="AA24" s="213"/>
      <c r="AB24" s="213"/>
    </row>
    <row r="25" spans="2:28" x14ac:dyDescent="0.2">
      <c r="B25" s="22" t="str">
        <f>'[1]Residential Summary'!B26</f>
        <v>Cyanide, free</v>
      </c>
      <c r="C25" s="264" t="str">
        <f>'[1]Residential Summary'!C26</f>
        <v>57-12-5</v>
      </c>
      <c r="D25" s="8"/>
      <c r="E25" s="223">
        <f>'[1]Residential Summary'!E26</f>
        <v>60</v>
      </c>
      <c r="F25" s="79"/>
      <c r="G25" s="48">
        <f>(F25/E25)*'[2]Residential Summary'!F26</f>
        <v>0</v>
      </c>
      <c r="H25" s="218" t="str">
        <f>'[1]Residential Summary'!H26</f>
        <v>In</v>
      </c>
      <c r="I25" s="218" t="str">
        <f>'[1]Residential Summary'!I26</f>
        <v>Or</v>
      </c>
      <c r="J25" s="265" t="s">
        <v>259</v>
      </c>
      <c r="K25" s="1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53" t="s">
        <v>1357</v>
      </c>
      <c r="Z25" s="224" t="str">
        <f>'[1]Residential Summary'!K26</f>
        <v>NA</v>
      </c>
      <c r="AA25" s="213"/>
      <c r="AB25" s="213"/>
    </row>
    <row r="26" spans="2:28" x14ac:dyDescent="0.2">
      <c r="B26" s="22" t="str">
        <f>'[1]Residential Summary'!B27</f>
        <v>Fluorine (soluble fluoride)</v>
      </c>
      <c r="C26" s="264" t="str">
        <f>'[1]Residential Summary'!C27</f>
        <v>7782-41-4</v>
      </c>
      <c r="D26" s="8"/>
      <c r="E26" s="223">
        <f>'[1]Residential Summary'!E27</f>
        <v>180</v>
      </c>
      <c r="F26" s="79"/>
      <c r="G26" s="48">
        <f>(F26/E26)*'[2]Residential Summary'!F27</f>
        <v>0</v>
      </c>
      <c r="H26" s="218" t="str">
        <f>'[1]Residential Summary'!H27</f>
        <v>In</v>
      </c>
      <c r="I26" s="218" t="str">
        <f>'[1]Residential Summary'!I27</f>
        <v>Or</v>
      </c>
      <c r="J26" s="265" t="s">
        <v>259</v>
      </c>
      <c r="K26" s="1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53" t="s">
        <v>1357</v>
      </c>
      <c r="Z26" s="224" t="str">
        <f>'[1]Residential Summary'!K27</f>
        <v>NA</v>
      </c>
      <c r="AA26" s="213"/>
      <c r="AB26" s="213"/>
    </row>
    <row r="27" spans="2:28" x14ac:dyDescent="0.2">
      <c r="B27" s="22" t="str">
        <f>'[1]Residential Summary'!B28</f>
        <v>Iron</v>
      </c>
      <c r="C27" s="264" t="str">
        <f>'[1]Residential Summary'!C28</f>
        <v>7439-89-6</v>
      </c>
      <c r="D27" s="8"/>
      <c r="E27" s="223">
        <f>'[1]Residential Summary'!E28</f>
        <v>9000</v>
      </c>
      <c r="F27" s="79"/>
      <c r="G27" s="48">
        <f>(F27/E27)*'[2]Residential Summary'!F28</f>
        <v>0</v>
      </c>
      <c r="H27" s="218" t="str">
        <f>'[1]Residential Summary'!H28</f>
        <v>In</v>
      </c>
      <c r="I27" s="218" t="str">
        <f>'[1]Residential Summary'!I28</f>
        <v>Or</v>
      </c>
      <c r="J27" s="136"/>
      <c r="K27" s="1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53" t="s">
        <v>1357</v>
      </c>
      <c r="Z27" s="224" t="str">
        <f>'[1]Residential Summary'!K28</f>
        <v>NA</v>
      </c>
      <c r="AA27" s="213"/>
      <c r="AB27" s="213"/>
    </row>
    <row r="28" spans="2:28" x14ac:dyDescent="0.2">
      <c r="B28" s="22" t="str">
        <f>'[1]Residential Summary'!B29</f>
        <v>Lead</v>
      </c>
      <c r="C28" s="264" t="str">
        <f>'[1]Residential Summary'!C29</f>
        <v>7439-92-1</v>
      </c>
      <c r="D28" s="8"/>
      <c r="E28" s="223">
        <f>'[1]Residential Summary'!E29</f>
        <v>300</v>
      </c>
      <c r="F28" s="79"/>
      <c r="G28" s="48">
        <f>(F28/E28)*'[2]Residential Summary'!F29</f>
        <v>0</v>
      </c>
      <c r="H28" s="218"/>
      <c r="I28" s="218" t="str">
        <f>'[1]Residential Summary'!I29</f>
        <v>Or</v>
      </c>
      <c r="J28" s="136" t="s">
        <v>394</v>
      </c>
      <c r="K28" s="11"/>
      <c r="L28" s="11"/>
      <c r="M28" s="9"/>
      <c r="N28" s="9"/>
      <c r="O28" s="9"/>
      <c r="P28" s="9"/>
      <c r="Q28" s="9"/>
      <c r="R28" s="11"/>
      <c r="S28" s="9"/>
      <c r="T28" s="9"/>
      <c r="U28" s="9"/>
      <c r="V28" s="9"/>
      <c r="W28" s="9"/>
      <c r="X28" s="9"/>
      <c r="Y28" s="53" t="s">
        <v>1357</v>
      </c>
      <c r="Z28" s="224" t="str">
        <f>'[1]Residential Summary'!K29</f>
        <v>B2</v>
      </c>
      <c r="AA28" s="213"/>
      <c r="AB28" s="213"/>
    </row>
    <row r="29" spans="2:28" x14ac:dyDescent="0.2">
      <c r="B29" s="22" t="s">
        <v>528</v>
      </c>
      <c r="C29" s="264" t="s">
        <v>529</v>
      </c>
      <c r="D29" s="8"/>
      <c r="E29" s="223">
        <f>'[1]Residential Summary'!E30</f>
        <v>700</v>
      </c>
      <c r="F29" s="79"/>
      <c r="G29" s="48">
        <f>(F29/E29)*'[2]Residential Summary'!F30</f>
        <v>0</v>
      </c>
      <c r="H29" s="218" t="s">
        <v>1363</v>
      </c>
      <c r="I29" s="218" t="s">
        <v>1355</v>
      </c>
      <c r="J29" s="136"/>
      <c r="K29" s="11"/>
      <c r="L29" s="11">
        <f>G29</f>
        <v>0</v>
      </c>
      <c r="M29" s="9"/>
      <c r="N29" s="9"/>
      <c r="O29" s="9">
        <f>G29</f>
        <v>0</v>
      </c>
      <c r="P29" s="9"/>
      <c r="Q29" s="9"/>
      <c r="R29" s="11">
        <f>G29</f>
        <v>0</v>
      </c>
      <c r="S29" s="9"/>
      <c r="T29" s="9"/>
      <c r="U29" s="9"/>
      <c r="V29" s="9"/>
      <c r="W29" s="9">
        <f>G29</f>
        <v>0</v>
      </c>
      <c r="X29" s="9"/>
      <c r="Y29" s="53" t="s">
        <v>1357</v>
      </c>
      <c r="Z29" s="224" t="s">
        <v>1357</v>
      </c>
      <c r="AA29" s="213"/>
      <c r="AB29" s="213"/>
    </row>
    <row r="30" spans="2:28" x14ac:dyDescent="0.2">
      <c r="B30" s="22" t="str">
        <f>'[1]Residential Summary'!B31</f>
        <v>Manganese</v>
      </c>
      <c r="C30" s="264" t="str">
        <f>'[1]Residential Summary'!C31</f>
        <v>7439-96-5</v>
      </c>
      <c r="D30" s="8"/>
      <c r="E30" s="223">
        <f>'[1]Residential Summary'!E31</f>
        <v>3600</v>
      </c>
      <c r="F30" s="79"/>
      <c r="G30" s="48">
        <f>(F30/E30)*'[2]Residential Summary'!F31</f>
        <v>0</v>
      </c>
      <c r="H30" s="218"/>
      <c r="I30" s="218" t="str">
        <f>'[1]Residential Summary'!I31</f>
        <v>Or</v>
      </c>
      <c r="J30" s="10"/>
      <c r="K30" s="11"/>
      <c r="L30" s="9">
        <f>G30</f>
        <v>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53" t="s">
        <v>1357</v>
      </c>
      <c r="Z30" s="224" t="str">
        <f>'[1]Residential Summary'!K31</f>
        <v>NA</v>
      </c>
      <c r="AA30" s="213"/>
      <c r="AB30" s="213"/>
    </row>
    <row r="31" spans="2:28" ht="21.75" x14ac:dyDescent="0.2">
      <c r="B31" s="22" t="str">
        <f>'[1]Residential Summary'!B32</f>
        <v>Mercury (inorganic: elemental and mercuric chloride)</v>
      </c>
      <c r="C31" s="306" t="str">
        <f>'[1]Residential Summary'!C32</f>
        <v>7439-97-6   7487-94-7</v>
      </c>
      <c r="D31" s="8" t="str">
        <f>'[1]Residential Summary'!D32</f>
        <v>y</v>
      </c>
      <c r="E31" s="223">
        <f>'[1]Residential Summary'!E32</f>
        <v>0.5</v>
      </c>
      <c r="F31" s="79"/>
      <c r="G31" s="48">
        <f>(F31/E31)*'[2]Residential Summary'!F32</f>
        <v>0</v>
      </c>
      <c r="H31" s="218"/>
      <c r="I31" s="218" t="str">
        <f>'[1]Residential Summary'!I32</f>
        <v>In</v>
      </c>
      <c r="J31" s="10"/>
      <c r="K31" s="11"/>
      <c r="L31" s="9">
        <f>G31</f>
        <v>0</v>
      </c>
      <c r="M31" s="9"/>
      <c r="N31" s="9">
        <f>G31</f>
        <v>0</v>
      </c>
      <c r="O31" s="9">
        <f>G31</f>
        <v>0</v>
      </c>
      <c r="P31" s="9"/>
      <c r="Q31" s="9"/>
      <c r="R31" s="9"/>
      <c r="S31" s="9"/>
      <c r="T31" s="9"/>
      <c r="U31" s="9"/>
      <c r="V31" s="9"/>
      <c r="W31" s="9"/>
      <c r="X31" s="9"/>
      <c r="Y31" s="53" t="s">
        <v>1357</v>
      </c>
      <c r="Z31" s="224" t="str">
        <f>'[1]Residential Summary'!K32</f>
        <v>D</v>
      </c>
      <c r="AA31" s="213"/>
      <c r="AB31" s="213"/>
    </row>
    <row r="32" spans="2:28" x14ac:dyDescent="0.2">
      <c r="B32" s="22" t="str">
        <f>'[1]Residential Summary'!B33</f>
        <v>Methyl Mercury</v>
      </c>
      <c r="C32" s="264" t="str">
        <f>'[1]Residential Summary'!C33</f>
        <v>22967-92-6</v>
      </c>
      <c r="D32" s="8"/>
      <c r="E32" s="223">
        <f>'[1]Residential Summary'!E33</f>
        <v>3</v>
      </c>
      <c r="F32" s="79"/>
      <c r="G32" s="48">
        <f>(F32/E32)*'[2]Residential Summary'!F33</f>
        <v>0</v>
      </c>
      <c r="H32" s="218" t="str">
        <f>'[1]Residential Summary'!H33</f>
        <v>In</v>
      </c>
      <c r="I32" s="218" t="str">
        <f>'[1]Residential Summary'!I33</f>
        <v>Or</v>
      </c>
      <c r="J32" s="10"/>
      <c r="K32" s="11"/>
      <c r="L32" s="9">
        <f>G32</f>
        <v>0</v>
      </c>
      <c r="M32" s="9"/>
      <c r="N32" s="9"/>
      <c r="O32" s="9"/>
      <c r="P32" s="9"/>
      <c r="Q32" s="9"/>
      <c r="R32" s="9">
        <f>G32</f>
        <v>0</v>
      </c>
      <c r="S32" s="9"/>
      <c r="T32" s="9"/>
      <c r="U32" s="9"/>
      <c r="V32" s="9"/>
      <c r="W32" s="9"/>
      <c r="X32" s="9"/>
      <c r="Y32" s="53" t="s">
        <v>1357</v>
      </c>
      <c r="Z32" s="224" t="str">
        <f>'[1]Residential Summary'!K33</f>
        <v>C</v>
      </c>
      <c r="AA32" s="213"/>
      <c r="AB32" s="213"/>
    </row>
    <row r="33" spans="1:28" ht="21.75" x14ac:dyDescent="0.2">
      <c r="B33" s="22" t="str">
        <f>'[1]Residential Summary'!B34</f>
        <v>Nickel</v>
      </c>
      <c r="C33" s="264" t="str">
        <f>'[1]Residential Summary'!C34</f>
        <v>various</v>
      </c>
      <c r="D33" s="8"/>
      <c r="E33" s="223">
        <f>'[1]Residential Summary'!E34</f>
        <v>560</v>
      </c>
      <c r="F33" s="79"/>
      <c r="G33" s="48">
        <f>(F33/E33)*'[2]Residential Summary'!F34</f>
        <v>0</v>
      </c>
      <c r="H33" s="218"/>
      <c r="I33" s="218" t="str">
        <f>'[1]Residential Summary'!I34</f>
        <v>Or</v>
      </c>
      <c r="J33" s="10"/>
      <c r="K33" s="11"/>
      <c r="L33" s="9"/>
      <c r="M33" s="9"/>
      <c r="N33" s="9"/>
      <c r="O33" s="9"/>
      <c r="P33" s="9"/>
      <c r="Q33" s="9"/>
      <c r="R33" s="9"/>
      <c r="S33" s="9">
        <f>G33</f>
        <v>0</v>
      </c>
      <c r="T33" s="9"/>
      <c r="U33" s="9"/>
      <c r="V33" s="9"/>
      <c r="W33" s="9"/>
      <c r="X33" s="9">
        <f>G33</f>
        <v>0</v>
      </c>
      <c r="Y33" s="53">
        <f>(F33/E33)*'Residential Summary'!L34</f>
        <v>0</v>
      </c>
      <c r="Z33" s="224" t="str">
        <f>'[1]Residential Summary'!K34</f>
        <v>A</v>
      </c>
      <c r="AA33" s="213" t="str">
        <f>'[1]Residential Summary'!N34</f>
        <v>Or De</v>
      </c>
      <c r="AB33" s="213" t="str">
        <f>'[1]Residential Summary'!O34</f>
        <v>In</v>
      </c>
    </row>
    <row r="34" spans="1:28" x14ac:dyDescent="0.2">
      <c r="B34" s="22" t="str">
        <f>'[1]Residential Summary'!B35</f>
        <v>Selenium</v>
      </c>
      <c r="C34" s="264" t="str">
        <f>'[1]Residential Summary'!C35</f>
        <v>7782-49-2</v>
      </c>
      <c r="D34" s="8"/>
      <c r="E34" s="223">
        <f>'[1]Residential Summary'!E35</f>
        <v>160</v>
      </c>
      <c r="F34" s="79"/>
      <c r="G34" s="48">
        <f>(F34/E34)*'[2]Residential Summary'!F35</f>
        <v>0</v>
      </c>
      <c r="H34" s="218" t="str">
        <f>'[1]Residential Summary'!H35</f>
        <v>In</v>
      </c>
      <c r="I34" s="218" t="str">
        <f>'[1]Residential Summary'!I35</f>
        <v>Or</v>
      </c>
      <c r="J34" s="10"/>
      <c r="K34" s="11">
        <f>G34</f>
        <v>0</v>
      </c>
      <c r="L34" s="9">
        <f>G34</f>
        <v>0</v>
      </c>
      <c r="M34" s="9"/>
      <c r="N34" s="9"/>
      <c r="O34" s="9"/>
      <c r="P34" s="9">
        <f>G34</f>
        <v>0</v>
      </c>
      <c r="Q34" s="9"/>
      <c r="R34" s="9"/>
      <c r="S34" s="9"/>
      <c r="T34" s="9"/>
      <c r="U34" s="9">
        <f>G34</f>
        <v>0</v>
      </c>
      <c r="V34" s="9"/>
      <c r="W34" s="9"/>
      <c r="X34" s="9"/>
      <c r="Y34" s="53" t="s">
        <v>1357</v>
      </c>
      <c r="Z34" s="224" t="str">
        <f>'[1]Residential Summary'!K35</f>
        <v>D</v>
      </c>
      <c r="AA34" s="213"/>
      <c r="AB34" s="213"/>
    </row>
    <row r="35" spans="1:28" x14ac:dyDescent="0.2">
      <c r="B35" s="22" t="str">
        <f>'[1]Residential Summary'!B36</f>
        <v>Silver</v>
      </c>
      <c r="C35" s="264" t="str">
        <f>'[1]Residential Summary'!C36</f>
        <v>7440-22-4</v>
      </c>
      <c r="D35" s="8"/>
      <c r="E35" s="223">
        <f>'[1]Residential Summary'!E36</f>
        <v>160</v>
      </c>
      <c r="F35" s="79"/>
      <c r="G35" s="48">
        <f>(F35/E35)*'[2]Residential Summary'!F36</f>
        <v>0</v>
      </c>
      <c r="H35" s="218" t="str">
        <f>'[1]Residential Summary'!H36</f>
        <v>In</v>
      </c>
      <c r="I35" s="218" t="str">
        <f>'[1]Residential Summary'!I36</f>
        <v>Or</v>
      </c>
      <c r="J35" s="10"/>
      <c r="K35" s="11"/>
      <c r="L35" s="9"/>
      <c r="M35" s="9"/>
      <c r="N35" s="9"/>
      <c r="O35" s="9"/>
      <c r="P35" s="9"/>
      <c r="Q35" s="9"/>
      <c r="R35" s="9"/>
      <c r="S35" s="9"/>
      <c r="T35" s="9"/>
      <c r="U35" s="9">
        <f>G35</f>
        <v>0</v>
      </c>
      <c r="V35" s="9"/>
      <c r="W35" s="9"/>
      <c r="X35" s="9"/>
      <c r="Y35" s="53" t="s">
        <v>1357</v>
      </c>
      <c r="Z35" s="224" t="str">
        <f>'[1]Residential Summary'!K36</f>
        <v>D</v>
      </c>
      <c r="AA35" s="213"/>
      <c r="AB35" s="213"/>
    </row>
    <row r="36" spans="1:28" x14ac:dyDescent="0.2">
      <c r="B36" s="70" t="s">
        <v>683</v>
      </c>
      <c r="C36" s="105" t="s">
        <v>684</v>
      </c>
      <c r="D36" s="8"/>
      <c r="E36" s="223">
        <f>'[1]Residential Summary'!E37</f>
        <v>18000</v>
      </c>
      <c r="F36" s="79"/>
      <c r="G36" s="48">
        <f>(F36/E36)*'[2]Residential Summary'!F37</f>
        <v>0</v>
      </c>
      <c r="H36" s="218" t="str">
        <f>'[1]Residential Summary'!H37</f>
        <v>In</v>
      </c>
      <c r="I36" s="218" t="str">
        <f>'[1]Residential Summary'!I37</f>
        <v>Or</v>
      </c>
      <c r="J36" s="10"/>
      <c r="K36" s="11"/>
      <c r="L36" s="9"/>
      <c r="M36" s="9"/>
      <c r="N36" s="9"/>
      <c r="O36" s="9"/>
      <c r="P36" s="9"/>
      <c r="Q36" s="9"/>
      <c r="R36" s="9"/>
      <c r="S36" s="9"/>
      <c r="T36" s="9">
        <f>G36</f>
        <v>0</v>
      </c>
      <c r="U36" s="9"/>
      <c r="V36" s="9"/>
      <c r="W36" s="9"/>
      <c r="X36" s="9"/>
      <c r="Y36" s="53" t="s">
        <v>1357</v>
      </c>
      <c r="Z36" s="224" t="s">
        <v>1357</v>
      </c>
      <c r="AA36" s="213"/>
      <c r="AB36" s="213"/>
    </row>
    <row r="37" spans="1:28" x14ac:dyDescent="0.2">
      <c r="B37" s="22" t="str">
        <f>'[1]Residential Summary'!B38</f>
        <v>Thallium</v>
      </c>
      <c r="C37" s="264" t="str">
        <f>'[1]Residential Summary'!C38</f>
        <v>various</v>
      </c>
      <c r="D37" s="8"/>
      <c r="E37" s="223">
        <f>'[1]Residential Summary'!E38</f>
        <v>3</v>
      </c>
      <c r="F37" s="79"/>
      <c r="G37" s="48">
        <f>(F37/E37)*'[2]Residential Summary'!F38</f>
        <v>0</v>
      </c>
      <c r="H37" s="218" t="str">
        <f>'[1]Residential Summary'!H38</f>
        <v>In</v>
      </c>
      <c r="I37" s="218" t="str">
        <f>'[1]Residential Summary'!I38</f>
        <v>Or</v>
      </c>
      <c r="J37" s="10"/>
      <c r="K37" s="11">
        <f>G37</f>
        <v>0</v>
      </c>
      <c r="L37" s="9"/>
      <c r="M37" s="9"/>
      <c r="N37" s="9"/>
      <c r="O37" s="9"/>
      <c r="P37" s="9">
        <f>G37</f>
        <v>0</v>
      </c>
      <c r="Q37" s="9"/>
      <c r="R37" s="9">
        <f>G37</f>
        <v>0</v>
      </c>
      <c r="S37" s="9"/>
      <c r="T37" s="9"/>
      <c r="U37" s="9"/>
      <c r="V37" s="9"/>
      <c r="W37" s="9"/>
      <c r="X37" s="9"/>
      <c r="Y37" s="53" t="s">
        <v>1357</v>
      </c>
      <c r="Z37" s="224" t="str">
        <f>'[1]Residential Summary'!K38</f>
        <v>NA</v>
      </c>
      <c r="AA37" s="213"/>
      <c r="AB37" s="213"/>
    </row>
    <row r="38" spans="1:28" x14ac:dyDescent="0.2">
      <c r="B38" s="22" t="str">
        <f>'[1]Residential Summary'!B39</f>
        <v>Tin</v>
      </c>
      <c r="C38" s="264" t="str">
        <f>'[1]Residential Summary'!C39</f>
        <v>various</v>
      </c>
      <c r="D38" s="8"/>
      <c r="E38" s="223">
        <f>'[1]Residential Summary'!E39</f>
        <v>9000</v>
      </c>
      <c r="F38" s="79"/>
      <c r="G38" s="48">
        <f>(F38/E38)*'[2]Residential Summary'!F39</f>
        <v>0</v>
      </c>
      <c r="H38" s="218" t="str">
        <f>'[1]Residential Summary'!H39</f>
        <v>In</v>
      </c>
      <c r="I38" s="218" t="str">
        <f>'[1]Residential Summary'!I39</f>
        <v>Or</v>
      </c>
      <c r="J38" s="10"/>
      <c r="K38" s="11">
        <f>G38</f>
        <v>0</v>
      </c>
      <c r="L38" s="9"/>
      <c r="M38" s="9"/>
      <c r="N38" s="9"/>
      <c r="O38" s="9">
        <f>G38</f>
        <v>0</v>
      </c>
      <c r="P38" s="9">
        <f>G38</f>
        <v>0</v>
      </c>
      <c r="Q38" s="9"/>
      <c r="R38" s="9"/>
      <c r="S38" s="9"/>
      <c r="T38" s="9"/>
      <c r="U38" s="9"/>
      <c r="V38" s="9"/>
      <c r="W38" s="9"/>
      <c r="X38" s="9"/>
      <c r="Y38" s="53" t="s">
        <v>1357</v>
      </c>
      <c r="Z38" s="224" t="str">
        <f>'[1]Residential Summary'!K39</f>
        <v>NA</v>
      </c>
      <c r="AA38" s="213"/>
      <c r="AB38" s="213"/>
    </row>
    <row r="39" spans="1:28" x14ac:dyDescent="0.2">
      <c r="B39" s="22" t="str">
        <f>'[1]Residential Summary'!B40</f>
        <v>Titanium</v>
      </c>
      <c r="C39" s="264" t="str">
        <f>'[1]Residential Summary'!C40</f>
        <v>7440-32-6</v>
      </c>
      <c r="D39" s="8"/>
      <c r="E39" s="223">
        <f>'[1]Residential Summary'!E40</f>
        <v>100000</v>
      </c>
      <c r="F39" s="79"/>
      <c r="G39" s="48">
        <f>(F39/E39)*'[2]Residential Summary'!F40</f>
        <v>0</v>
      </c>
      <c r="H39" s="218"/>
      <c r="I39" s="218" t="str">
        <f>'[1]Residential Summary'!I40</f>
        <v>Or</v>
      </c>
      <c r="J39" s="136"/>
      <c r="K39" s="1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f>G39</f>
        <v>0</v>
      </c>
      <c r="Y39" s="53" t="s">
        <v>1357</v>
      </c>
      <c r="Z39" s="224" t="str">
        <f>'[1]Residential Summary'!K40</f>
        <v>NA</v>
      </c>
      <c r="AA39" s="213"/>
      <c r="AB39" s="213"/>
    </row>
    <row r="40" spans="1:28" ht="21.75" x14ac:dyDescent="0.2">
      <c r="B40" s="22" t="str">
        <f>'[1]Residential Summary'!B41</f>
        <v>Vanadium</v>
      </c>
      <c r="C40" s="306" t="str">
        <f>'[1]Residential Summary'!C41</f>
        <v>7440-62-2     1314-62-1</v>
      </c>
      <c r="D40" s="8"/>
      <c r="E40" s="223">
        <f>'[1]Residential Summary'!E41</f>
        <v>30</v>
      </c>
      <c r="F40" s="79"/>
      <c r="G40" s="48">
        <f>(F40/E40)*'[2]Residential Summary'!F41</f>
        <v>0</v>
      </c>
      <c r="H40" s="218"/>
      <c r="I40" s="218" t="str">
        <f>'[1]Residential Summary'!I41</f>
        <v>Or</v>
      </c>
      <c r="J40" s="10"/>
      <c r="K40" s="1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53" t="s">
        <v>1357</v>
      </c>
      <c r="Z40" s="224" t="str">
        <f>'[1]Residential Summary'!K41</f>
        <v>NA</v>
      </c>
      <c r="AA40" s="213"/>
      <c r="AB40" s="213"/>
    </row>
    <row r="41" spans="1:28" x14ac:dyDescent="0.2">
      <c r="B41" s="22" t="str">
        <f>'[1]Residential Summary'!B42</f>
        <v>Zinc</v>
      </c>
      <c r="C41" s="264" t="str">
        <f>'[1]Residential Summary'!C42</f>
        <v>7440-66-6</v>
      </c>
      <c r="D41" s="8"/>
      <c r="E41" s="223">
        <f>'[1]Residential Summary'!E42</f>
        <v>8700</v>
      </c>
      <c r="F41" s="79"/>
      <c r="G41" s="48">
        <f>(F41/E41)*'[2]Residential Summary'!F42</f>
        <v>0</v>
      </c>
      <c r="H41" s="218" t="str">
        <f>'[1]Residential Summary'!H42</f>
        <v>In</v>
      </c>
      <c r="I41" s="218" t="str">
        <f>'[1]Residential Summary'!I42</f>
        <v>Or</v>
      </c>
      <c r="J41" s="10"/>
      <c r="K41" s="11">
        <f>G41</f>
        <v>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53" t="s">
        <v>1357</v>
      </c>
      <c r="Z41" s="224" t="str">
        <f>'[1]Residential Summary'!K42</f>
        <v>D</v>
      </c>
      <c r="AA41" s="213"/>
      <c r="AB41" s="213"/>
    </row>
    <row r="42" spans="1:28" x14ac:dyDescent="0.2">
      <c r="A42" s="304" t="str">
        <f>'[1]Residential Summary'!A43</f>
        <v>Volatile Organics</v>
      </c>
      <c r="B42" s="22"/>
      <c r="C42" s="264"/>
      <c r="D42" s="8"/>
      <c r="E42" s="223"/>
      <c r="F42" s="79"/>
      <c r="G42" s="48"/>
      <c r="H42" s="218"/>
      <c r="I42" s="218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3"/>
      <c r="Z42" s="224"/>
      <c r="AA42" s="213"/>
      <c r="AB42" s="213"/>
    </row>
    <row r="43" spans="1:28" x14ac:dyDescent="0.2">
      <c r="B43" s="22" t="str">
        <f>'[1]Residential Summary'!B44</f>
        <v>Acetone</v>
      </c>
      <c r="C43" s="264" t="str">
        <f>'[1]Residential Summary'!C44</f>
        <v>67-64-1</v>
      </c>
      <c r="D43" s="8" t="str">
        <f>'[1]Residential Summary'!D44</f>
        <v>y</v>
      </c>
      <c r="E43" s="223">
        <f>'[1]Residential Summary'!E44</f>
        <v>340</v>
      </c>
      <c r="F43" s="79"/>
      <c r="G43" s="48">
        <f>(F43/E43)*'[2]Residential Summary'!F44</f>
        <v>0</v>
      </c>
      <c r="H43" s="218"/>
      <c r="I43" s="218" t="str">
        <f>'[1]Residential Summary'!I44</f>
        <v>In</v>
      </c>
      <c r="J43" s="30"/>
      <c r="K43" s="19"/>
      <c r="L43" s="128"/>
      <c r="M43" s="92"/>
      <c r="N43" s="92"/>
      <c r="O43" s="128">
        <f>G43</f>
        <v>0</v>
      </c>
      <c r="P43" s="11">
        <f>G43</f>
        <v>0</v>
      </c>
      <c r="Q43" s="11"/>
      <c r="R43" s="19"/>
      <c r="S43" s="19"/>
      <c r="T43" s="19"/>
      <c r="U43" s="19"/>
      <c r="V43" s="19"/>
      <c r="W43" s="19"/>
      <c r="X43" s="19"/>
      <c r="Y43" s="53" t="s">
        <v>1357</v>
      </c>
      <c r="Z43" s="224" t="str">
        <f>'[1]Residential Summary'!K44</f>
        <v>NA</v>
      </c>
      <c r="AA43" s="213"/>
      <c r="AB43" s="213"/>
    </row>
    <row r="44" spans="1:28" x14ac:dyDescent="0.2">
      <c r="B44" s="22" t="str">
        <f>'[1]Residential Summary'!B45</f>
        <v>Benzene</v>
      </c>
      <c r="C44" s="264" t="str">
        <f>'[1]Residential Summary'!C45</f>
        <v>71-43-2</v>
      </c>
      <c r="D44" s="8" t="str">
        <f>'[1]Residential Summary'!D45</f>
        <v>y</v>
      </c>
      <c r="E44" s="223">
        <f>'[1]Residential Summary'!E45</f>
        <v>6</v>
      </c>
      <c r="F44" s="79"/>
      <c r="G44" s="48">
        <f>(F44/E44)*'[2]Residential Summary'!F45</f>
        <v>0</v>
      </c>
      <c r="H44" s="218"/>
      <c r="I44" s="218" t="str">
        <f>'[1]Residential Summary'!I45</f>
        <v>In</v>
      </c>
      <c r="J44" s="87"/>
      <c r="K44" s="128"/>
      <c r="L44" s="128">
        <f>G44</f>
        <v>0</v>
      </c>
      <c r="M44" s="92"/>
      <c r="N44" s="128">
        <f>G44</f>
        <v>0</v>
      </c>
      <c r="O44" s="92"/>
      <c r="P44" s="86"/>
      <c r="Q44" s="86"/>
      <c r="R44" s="86"/>
      <c r="S44" s="86"/>
      <c r="T44" s="86"/>
      <c r="U44" s="86"/>
      <c r="V44" s="86"/>
      <c r="W44" s="86"/>
      <c r="X44" s="86"/>
      <c r="Y44" s="53">
        <f>(F44/E44)*'Residential Summary'!L45</f>
        <v>0</v>
      </c>
      <c r="Z44" s="224" t="str">
        <f>'[1]Residential Summary'!K45</f>
        <v>A</v>
      </c>
      <c r="AA44" s="213"/>
      <c r="AB44" s="213" t="str">
        <f>'[1]Residential Summary'!O45</f>
        <v>In</v>
      </c>
    </row>
    <row r="45" spans="1:28" x14ac:dyDescent="0.2">
      <c r="B45" s="22" t="str">
        <f>'[1]Residential Summary'!B46</f>
        <v>Bromodichloromethane</v>
      </c>
      <c r="C45" s="264" t="str">
        <f>'[1]Residential Summary'!C46</f>
        <v>75-27-4</v>
      </c>
      <c r="D45" s="8" t="str">
        <f>'[1]Residential Summary'!D46</f>
        <v>y</v>
      </c>
      <c r="E45" s="223">
        <f>'[1]Residential Summary'!E46</f>
        <v>10</v>
      </c>
      <c r="F45" s="79"/>
      <c r="G45" s="48" t="s">
        <v>1357</v>
      </c>
      <c r="H45" s="218" t="str">
        <f>'[1]Residential Summary'!H46</f>
        <v>In</v>
      </c>
      <c r="I45" s="218" t="str">
        <f>'[1]Residential Summary'!I46</f>
        <v>?</v>
      </c>
      <c r="J45" s="30"/>
      <c r="K45" s="19"/>
      <c r="L45" s="92"/>
      <c r="M45" s="92"/>
      <c r="N45" s="92"/>
      <c r="O45" s="128"/>
      <c r="P45" s="19"/>
      <c r="Q45" s="19"/>
      <c r="R45" s="19"/>
      <c r="S45" s="19"/>
      <c r="T45" s="19"/>
      <c r="U45" s="19"/>
      <c r="V45" s="19"/>
      <c r="W45" s="19"/>
      <c r="X45" s="19"/>
      <c r="Y45" s="53">
        <f>(F45/E45)*'Residential Summary'!L46</f>
        <v>0</v>
      </c>
      <c r="Z45" s="224" t="str">
        <f>'[1]Residential Summary'!K46</f>
        <v>B2</v>
      </c>
      <c r="AA45" s="213"/>
      <c r="AB45" s="213" t="str">
        <f>'[1]Residential Summary'!O46</f>
        <v>In</v>
      </c>
    </row>
    <row r="46" spans="1:28" x14ac:dyDescent="0.2">
      <c r="B46" s="22" t="str">
        <f>'[1]Residential Summary'!B47</f>
        <v>Bromomethane (methyl bromide)</v>
      </c>
      <c r="C46" s="264" t="str">
        <f>'[1]Residential Summary'!C47</f>
        <v>74-83-9</v>
      </c>
      <c r="D46" s="8" t="str">
        <f>'[1]Residential Summary'!D47</f>
        <v>y</v>
      </c>
      <c r="E46" s="223">
        <f>'[1]Residential Summary'!E47</f>
        <v>0.7</v>
      </c>
      <c r="F46" s="79"/>
      <c r="G46" s="48">
        <f>(F46/E46)*'[2]Residential Summary'!F47</f>
        <v>0</v>
      </c>
      <c r="H46" s="218"/>
      <c r="I46" s="218" t="str">
        <f>'[1]Residential Summary'!I47</f>
        <v>In</v>
      </c>
      <c r="J46" s="30"/>
      <c r="K46" s="19"/>
      <c r="L46" s="92"/>
      <c r="M46" s="92"/>
      <c r="N46" s="92"/>
      <c r="O46" s="92"/>
      <c r="P46" s="11">
        <f>G46</f>
        <v>0</v>
      </c>
      <c r="Q46" s="11"/>
      <c r="R46" s="19"/>
      <c r="S46" s="11">
        <f>G46</f>
        <v>0</v>
      </c>
      <c r="T46" s="11"/>
      <c r="U46" s="19"/>
      <c r="V46" s="19"/>
      <c r="W46" s="19"/>
      <c r="X46" s="19"/>
      <c r="Y46" s="53" t="s">
        <v>1357</v>
      </c>
      <c r="Z46" s="224" t="str">
        <f>'[1]Residential Summary'!K47</f>
        <v>D</v>
      </c>
      <c r="AA46" s="213"/>
      <c r="AB46" s="213">
        <f>'[1]Residential Summary'!O47</f>
        <v>0</v>
      </c>
    </row>
    <row r="47" spans="1:28" ht="21.75" customHeight="1" x14ac:dyDescent="0.2">
      <c r="B47" s="22" t="str">
        <f>'[1]Residential Summary'!B48</f>
        <v>1,3 - Butadiene</v>
      </c>
      <c r="C47" s="264" t="str">
        <f>'[1]Residential Summary'!C48</f>
        <v>106-99-0</v>
      </c>
      <c r="D47" s="8" t="str">
        <f>'[1]Residential Summary'!D48</f>
        <v>y</v>
      </c>
      <c r="E47" s="223">
        <f>'[1]Residential Summary'!E48</f>
        <v>0.15</v>
      </c>
      <c r="F47" s="79"/>
      <c r="G47" s="48">
        <f>(F47/E47)*'[2]Residential Summary'!F48</f>
        <v>0</v>
      </c>
      <c r="H47" s="218" t="s">
        <v>1355</v>
      </c>
      <c r="I47" s="218" t="s">
        <v>1363</v>
      </c>
      <c r="J47" s="30"/>
      <c r="K47" s="19"/>
      <c r="L47" s="92"/>
      <c r="M47" s="92"/>
      <c r="N47" s="92"/>
      <c r="O47" s="92"/>
      <c r="P47" s="19"/>
      <c r="Q47" s="19"/>
      <c r="R47" s="11">
        <f>G47</f>
        <v>0</v>
      </c>
      <c r="S47" s="19"/>
      <c r="T47" s="19"/>
      <c r="U47" s="19"/>
      <c r="V47" s="19"/>
      <c r="W47" s="19"/>
      <c r="X47" s="19"/>
      <c r="Y47" s="53">
        <f>(F47/E47)*'Residential Summary'!L48</f>
        <v>0</v>
      </c>
      <c r="Z47" s="224" t="str">
        <f>'[1]Residential Summary'!K48</f>
        <v>Carcinogenic</v>
      </c>
      <c r="AA47" s="213" t="str">
        <f>'[1]Residential Summary'!N48</f>
        <v>Or</v>
      </c>
      <c r="AB47" s="213" t="str">
        <f>'[1]Residential Summary'!O48</f>
        <v>In</v>
      </c>
    </row>
    <row r="48" spans="1:28" x14ac:dyDescent="0.2">
      <c r="B48" s="22" t="str">
        <f>'[1]Residential Summary'!B49</f>
        <v>n-Butylbenzene</v>
      </c>
      <c r="C48" s="264" t="str">
        <f>'[1]Residential Summary'!C49</f>
        <v>104-51-8</v>
      </c>
      <c r="D48" s="8" t="str">
        <f>'[1]Residential Summary'!D49</f>
        <v>y</v>
      </c>
      <c r="E48" s="223">
        <f>'[1]Residential Summary'!E49</f>
        <v>30</v>
      </c>
      <c r="F48" s="79"/>
      <c r="G48" s="48">
        <f>(F48/E48)*'[2]Residential Summary'!F49</f>
        <v>0</v>
      </c>
      <c r="H48" s="218"/>
      <c r="I48" s="218" t="str">
        <f>'[1]Residential Summary'!I49</f>
        <v>In</v>
      </c>
      <c r="J48" s="87"/>
      <c r="K48" s="86"/>
      <c r="L48" s="128">
        <f>G48</f>
        <v>0</v>
      </c>
      <c r="M48" s="92"/>
      <c r="N48" s="92"/>
      <c r="O48" s="92"/>
      <c r="P48" s="19"/>
      <c r="Q48" s="19"/>
      <c r="R48" s="19"/>
      <c r="S48" s="19"/>
      <c r="T48" s="19"/>
      <c r="U48" s="19"/>
      <c r="V48" s="19"/>
      <c r="W48" s="19"/>
      <c r="X48" s="19"/>
      <c r="Y48" s="53" t="s">
        <v>1357</v>
      </c>
      <c r="Z48" s="224" t="str">
        <f>'[1]Residential Summary'!K49</f>
        <v>NA</v>
      </c>
      <c r="AA48" s="213"/>
      <c r="AB48" s="213"/>
    </row>
    <row r="49" spans="1:59" x14ac:dyDescent="0.2">
      <c r="B49" s="22" t="str">
        <f>'[1]Residential Summary'!B50</f>
        <v>sec-Butylbenzene</v>
      </c>
      <c r="C49" s="264" t="str">
        <f>'[1]Residential Summary'!C50</f>
        <v>135-98-8</v>
      </c>
      <c r="D49" s="8" t="str">
        <f>'[1]Residential Summary'!D50</f>
        <v>y</v>
      </c>
      <c r="E49" s="223">
        <f>'[1]Residential Summary'!E50</f>
        <v>25</v>
      </c>
      <c r="F49" s="79"/>
      <c r="G49" s="48">
        <f>(F49/E49)*'[2]Residential Summary'!F50</f>
        <v>0</v>
      </c>
      <c r="H49" s="218"/>
      <c r="I49" s="218" t="str">
        <f>'[1]Residential Summary'!I50</f>
        <v>In</v>
      </c>
      <c r="J49" s="87"/>
      <c r="K49" s="86"/>
      <c r="L49" s="128">
        <f>G49</f>
        <v>0</v>
      </c>
      <c r="M49" s="92"/>
      <c r="N49" s="92"/>
      <c r="O49" s="92"/>
      <c r="P49" s="19"/>
      <c r="Q49" s="19"/>
      <c r="R49" s="19"/>
      <c r="S49" s="19"/>
      <c r="T49" s="19"/>
      <c r="U49" s="19"/>
      <c r="V49" s="19"/>
      <c r="W49" s="19"/>
      <c r="X49" s="19"/>
      <c r="Y49" s="53" t="s">
        <v>1357</v>
      </c>
      <c r="Z49" s="224" t="str">
        <f>'[1]Residential Summary'!K50</f>
        <v>NA</v>
      </c>
      <c r="AA49" s="213"/>
      <c r="AB49" s="213"/>
    </row>
    <row r="50" spans="1:59" x14ac:dyDescent="0.2">
      <c r="B50" s="22" t="str">
        <f>'[1]Residential Summary'!B51</f>
        <v>tert-Butylbenzene</v>
      </c>
      <c r="C50" s="264" t="str">
        <f>'[1]Residential Summary'!C51</f>
        <v>98-06-6</v>
      </c>
      <c r="D50" s="8" t="str">
        <f>'[1]Residential Summary'!D51</f>
        <v>y</v>
      </c>
      <c r="E50" s="223">
        <f>'[1]Residential Summary'!E51</f>
        <v>30</v>
      </c>
      <c r="F50" s="79"/>
      <c r="G50" s="48">
        <f>(F50/E50)*'[2]Residential Summary'!F51</f>
        <v>0</v>
      </c>
      <c r="H50" s="218"/>
      <c r="I50" s="218" t="str">
        <f>'[1]Residential Summary'!I51</f>
        <v>In</v>
      </c>
      <c r="J50" s="87"/>
      <c r="K50" s="86"/>
      <c r="L50" s="128">
        <f>G50</f>
        <v>0</v>
      </c>
      <c r="M50" s="92"/>
      <c r="N50" s="92"/>
      <c r="O50" s="92"/>
      <c r="P50" s="19"/>
      <c r="Q50" s="19"/>
      <c r="R50" s="19"/>
      <c r="S50" s="19"/>
      <c r="T50" s="19"/>
      <c r="U50" s="19"/>
      <c r="V50" s="19"/>
      <c r="W50" s="19"/>
      <c r="X50" s="19"/>
      <c r="Y50" s="53" t="s">
        <v>1357</v>
      </c>
      <c r="Z50" s="224" t="str">
        <f>'[1]Residential Summary'!K51</f>
        <v>NA</v>
      </c>
      <c r="AA50" s="213"/>
      <c r="AB50" s="213"/>
    </row>
    <row r="51" spans="1:59" x14ac:dyDescent="0.2">
      <c r="B51" s="22" t="str">
        <f>'[1]Residential Summary'!B52</f>
        <v>Carbon Disulfide</v>
      </c>
      <c r="C51" s="264" t="str">
        <f>'[1]Residential Summary'!C52</f>
        <v>75-15-0</v>
      </c>
      <c r="D51" s="8" t="str">
        <f>'[1]Residential Summary'!D52</f>
        <v>y</v>
      </c>
      <c r="E51" s="223">
        <f>'[1]Residential Summary'!E52</f>
        <v>65</v>
      </c>
      <c r="F51" s="79"/>
      <c r="G51" s="48">
        <f>(F51/E51)*'[2]Residential Summary'!F52</f>
        <v>0</v>
      </c>
      <c r="H51" s="218"/>
      <c r="I51" s="218" t="str">
        <f>'[1]Residential Summary'!I52</f>
        <v>In</v>
      </c>
      <c r="J51" s="136"/>
      <c r="K51" s="19"/>
      <c r="L51" s="11">
        <f>G51</f>
        <v>0</v>
      </c>
      <c r="M51" s="19"/>
      <c r="N51" s="19"/>
      <c r="O51" s="19"/>
      <c r="P51" s="19"/>
      <c r="Q51" s="19"/>
      <c r="R51" s="11">
        <f>G51</f>
        <v>0</v>
      </c>
      <c r="S51" s="19"/>
      <c r="T51" s="19"/>
      <c r="U51" s="19"/>
      <c r="V51" s="19"/>
      <c r="W51" s="19"/>
      <c r="X51" s="19"/>
      <c r="Y51" s="53" t="s">
        <v>1357</v>
      </c>
      <c r="Z51" s="224" t="str">
        <f>'[1]Residential Summary'!K52</f>
        <v>NA</v>
      </c>
      <c r="AA51" s="213"/>
      <c r="AB51" s="213"/>
    </row>
    <row r="52" spans="1:59" x14ac:dyDescent="0.2">
      <c r="B52" s="22" t="str">
        <f>'[1]Residential Summary'!B53</f>
        <v>Carbon Tetrachloride</v>
      </c>
      <c r="C52" s="264" t="str">
        <f>'[1]Residential Summary'!C53</f>
        <v>56-23-5</v>
      </c>
      <c r="D52" s="8" t="str">
        <f>'[1]Residential Summary'!D53</f>
        <v>y</v>
      </c>
      <c r="E52" s="223">
        <f>'[1]Residential Summary'!E53</f>
        <v>0.3</v>
      </c>
      <c r="F52" s="79"/>
      <c r="G52" s="48">
        <f>(F52/E52)*'[2]Residential Summary'!F53</f>
        <v>0</v>
      </c>
      <c r="H52" s="218"/>
      <c r="I52" s="218" t="str">
        <f>'[1]Residential Summary'!I53</f>
        <v>In</v>
      </c>
      <c r="J52" s="30"/>
      <c r="K52" s="19"/>
      <c r="L52" s="19"/>
      <c r="M52" s="19"/>
      <c r="N52" s="19"/>
      <c r="O52" s="19"/>
      <c r="P52" s="11">
        <f>G52</f>
        <v>0</v>
      </c>
      <c r="Q52" s="11"/>
      <c r="R52" s="19"/>
      <c r="S52" s="19"/>
      <c r="T52" s="19"/>
      <c r="U52" s="19"/>
      <c r="V52" s="19"/>
      <c r="W52" s="19"/>
      <c r="X52" s="19"/>
      <c r="Y52" s="53">
        <f>(F52/E52)*'Residential Summary'!L53</f>
        <v>0</v>
      </c>
      <c r="Z52" s="224" t="str">
        <f>'[1]Residential Summary'!K53</f>
        <v>B2</v>
      </c>
      <c r="AA52" s="213"/>
      <c r="AB52" s="213" t="str">
        <f>'[1]Residential Summary'!O53</f>
        <v>In</v>
      </c>
    </row>
    <row r="53" spans="1:59" x14ac:dyDescent="0.2">
      <c r="B53" s="22" t="str">
        <f>'[1]Residential Summary'!B54</f>
        <v>Chlorobenzene</v>
      </c>
      <c r="C53" s="264" t="str">
        <f>'[1]Residential Summary'!C54</f>
        <v>108-90-7</v>
      </c>
      <c r="D53" s="8" t="str">
        <f>'[1]Residential Summary'!D54</f>
        <v>y</v>
      </c>
      <c r="E53" s="223">
        <f>'[1]Residential Summary'!E54</f>
        <v>11</v>
      </c>
      <c r="F53" s="79"/>
      <c r="G53" s="48">
        <f>(F53/E53)*'[2]Residential Summary'!F54</f>
        <v>0</v>
      </c>
      <c r="H53" s="218"/>
      <c r="I53" s="218" t="str">
        <f>'[1]Residential Summary'!I54</f>
        <v>In</v>
      </c>
      <c r="J53" s="30"/>
      <c r="K53" s="19"/>
      <c r="L53" s="19"/>
      <c r="M53" s="19"/>
      <c r="N53" s="19"/>
      <c r="O53" s="11">
        <f>G53</f>
        <v>0</v>
      </c>
      <c r="P53" s="11">
        <f>G53</f>
        <v>0</v>
      </c>
      <c r="Q53" s="11"/>
      <c r="R53" s="19"/>
      <c r="S53" s="19"/>
      <c r="T53" s="19"/>
      <c r="U53" s="19"/>
      <c r="V53" s="19"/>
      <c r="W53" s="19"/>
      <c r="X53" s="19"/>
      <c r="Y53" s="53" t="s">
        <v>1357</v>
      </c>
      <c r="Z53" s="224" t="str">
        <f>'[1]Residential Summary'!K54</f>
        <v>D</v>
      </c>
      <c r="AA53" s="213"/>
      <c r="AB53" s="213"/>
    </row>
    <row r="54" spans="1:59" x14ac:dyDescent="0.2">
      <c r="B54" s="22" t="str">
        <f>'[1]Residential Summary'!B55</f>
        <v>Chloroethane (ethyl chloride)</v>
      </c>
      <c r="C54" s="264" t="str">
        <f>'[1]Residential Summary'!C55</f>
        <v>75-00-3</v>
      </c>
      <c r="D54" s="8" t="str">
        <f>'[1]Residential Summary'!D55</f>
        <v>y</v>
      </c>
      <c r="E54" s="223">
        <f>'[1]Residential Summary'!E55</f>
        <v>1000</v>
      </c>
      <c r="F54" s="79"/>
      <c r="G54" s="48">
        <f>(F54/E54)*'[2]Residential Summary'!F55</f>
        <v>0</v>
      </c>
      <c r="H54" s="218"/>
      <c r="I54" s="218" t="str">
        <f>'[1]Residential Summary'!I55</f>
        <v>In</v>
      </c>
      <c r="J54" s="30"/>
      <c r="K54" s="19"/>
      <c r="L54" s="19"/>
      <c r="M54" s="19"/>
      <c r="N54" s="19"/>
      <c r="O54" s="19"/>
      <c r="P54" s="19"/>
      <c r="Q54" s="19"/>
      <c r="R54" s="11">
        <f>G54</f>
        <v>0</v>
      </c>
      <c r="S54" s="19"/>
      <c r="T54" s="19"/>
      <c r="U54" s="19"/>
      <c r="V54" s="19"/>
      <c r="W54" s="19"/>
      <c r="X54" s="19"/>
      <c r="Y54" s="53">
        <f>(F54/E54)*'Residential Summary'!L55</f>
        <v>0</v>
      </c>
      <c r="Z54" s="224" t="str">
        <f>'[1]Residential Summary'!K55</f>
        <v>NA</v>
      </c>
      <c r="AA54" s="214" t="str">
        <f>'[1]Residential Summary'!N55</f>
        <v>In</v>
      </c>
      <c r="AB54" s="213" t="str">
        <f>'[1]Residential Summary'!O55</f>
        <v>Or</v>
      </c>
    </row>
    <row r="55" spans="1:59" x14ac:dyDescent="0.2">
      <c r="A55" s="307"/>
      <c r="B55" s="22" t="str">
        <f>'[1]Residential Summary'!B56</f>
        <v>Chloroform (trichloromethane)</v>
      </c>
      <c r="C55" s="264" t="str">
        <f>'[1]Residential Summary'!C56</f>
        <v>67-66-3</v>
      </c>
      <c r="D55" s="8" t="str">
        <f>'[1]Residential Summary'!D56</f>
        <v>y</v>
      </c>
      <c r="E55" s="223">
        <f>'[1]Residential Summary'!E56</f>
        <v>2.5</v>
      </c>
      <c r="F55" s="79"/>
      <c r="G55" s="48">
        <f>(F55/E55)*'[2]Residential Summary'!F56</f>
        <v>0</v>
      </c>
      <c r="H55" s="218"/>
      <c r="I55" s="218" t="str">
        <f>'[1]Residential Summary'!I56</f>
        <v>In</v>
      </c>
      <c r="J55" s="87"/>
      <c r="K55" s="86"/>
      <c r="L55" s="86"/>
      <c r="M55" s="86"/>
      <c r="N55" s="19"/>
      <c r="O55" s="11">
        <f>G55</f>
        <v>0</v>
      </c>
      <c r="P55" s="11">
        <f>G55</f>
        <v>0</v>
      </c>
      <c r="Q55" s="11"/>
      <c r="R55" s="11">
        <f>G55</f>
        <v>0</v>
      </c>
      <c r="S55" s="86"/>
      <c r="T55" s="86"/>
      <c r="U55" s="86"/>
      <c r="V55" s="86"/>
      <c r="W55" s="86"/>
      <c r="X55" s="86"/>
      <c r="Y55" s="53">
        <f>(F55/E55)*'Residential Summary'!L56</f>
        <v>0</v>
      </c>
      <c r="Z55" s="224" t="str">
        <f>'[1]Residential Summary'!K56</f>
        <v>B2</v>
      </c>
      <c r="AA55" s="213"/>
      <c r="AB55" s="213" t="str">
        <f>'[1]Residential Summary'!O56</f>
        <v>In</v>
      </c>
    </row>
    <row r="56" spans="1:59" s="85" customFormat="1" x14ac:dyDescent="0.2">
      <c r="A56" s="263"/>
      <c r="B56" s="22" t="str">
        <f>'[1]Residential Summary'!B57</f>
        <v>Chloromethane (methyl chloride)</v>
      </c>
      <c r="C56" s="264" t="str">
        <f>'[1]Residential Summary'!C57</f>
        <v>74-87-3</v>
      </c>
      <c r="D56" s="8" t="str">
        <f>'[1]Residential Summary'!D57</f>
        <v>y</v>
      </c>
      <c r="E56" s="223">
        <f>'[1]Residential Summary'!E57</f>
        <v>8</v>
      </c>
      <c r="F56" s="79"/>
      <c r="G56" s="48">
        <f>(F56/E56)*'[2]Residential Summary'!F57</f>
        <v>0</v>
      </c>
      <c r="H56" s="218" t="s">
        <v>1355</v>
      </c>
      <c r="I56" s="218" t="str">
        <f>'[1]Residential Summary'!I57</f>
        <v>In</v>
      </c>
      <c r="J56" s="30"/>
      <c r="K56" s="19"/>
      <c r="L56" s="11">
        <f>G56</f>
        <v>0</v>
      </c>
      <c r="M56" s="19"/>
      <c r="N56" s="19"/>
      <c r="O56" s="19"/>
      <c r="P56" s="11">
        <f>G56</f>
        <v>0</v>
      </c>
      <c r="Q56" s="19"/>
      <c r="R56" s="19"/>
      <c r="S56" s="19"/>
      <c r="T56" s="19"/>
      <c r="U56" s="19"/>
      <c r="V56" s="19"/>
      <c r="W56" s="19"/>
      <c r="X56" s="11"/>
      <c r="Y56" s="53" t="s">
        <v>1357</v>
      </c>
      <c r="Z56" s="224" t="str">
        <f>'[1]Residential Summary'!K57</f>
        <v>D</v>
      </c>
      <c r="AA56" s="213"/>
      <c r="AB56" s="213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E56" s="280"/>
      <c r="BF56" s="280"/>
      <c r="BG56" s="280"/>
    </row>
    <row r="57" spans="1:59" x14ac:dyDescent="0.2">
      <c r="A57" s="307"/>
      <c r="B57" s="22" t="str">
        <f>'[1]Residential Summary'!B58</f>
        <v>2-Chlorotoluene</v>
      </c>
      <c r="C57" s="264" t="str">
        <f>'[1]Residential Summary'!C58</f>
        <v>95-49-8</v>
      </c>
      <c r="D57" s="8" t="str">
        <f>'[1]Residential Summary'!D58</f>
        <v>y</v>
      </c>
      <c r="E57" s="223">
        <f>'[1]Residential Summary'!E58</f>
        <v>436</v>
      </c>
      <c r="F57" s="79"/>
      <c r="G57" s="48">
        <f>(F57/E57)*'[2]Residential Summary'!F58</f>
        <v>0</v>
      </c>
      <c r="H57" s="218" t="str">
        <f>'[1]Residential Summary'!H58</f>
        <v>In</v>
      </c>
      <c r="I57" s="218" t="str">
        <f>'[1]Residential Summary'!I58</f>
        <v>?</v>
      </c>
      <c r="J57" s="135" t="s">
        <v>395</v>
      </c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128"/>
      <c r="Y57" s="53" t="s">
        <v>1357</v>
      </c>
      <c r="Z57" s="224" t="str">
        <f>'[1]Residential Summary'!K58</f>
        <v>NA</v>
      </c>
      <c r="AA57" s="213"/>
      <c r="AB57" s="213"/>
    </row>
    <row r="58" spans="1:59" s="85" customFormat="1" x14ac:dyDescent="0.2">
      <c r="A58" s="307"/>
      <c r="B58" s="22" t="str">
        <f>'[1]Residential Summary'!B59</f>
        <v>Cumene (isopropylbenzene)</v>
      </c>
      <c r="C58" s="264" t="str">
        <f>'[1]Residential Summary'!C59</f>
        <v>98-82-8</v>
      </c>
      <c r="D58" s="8" t="str">
        <f>'[1]Residential Summary'!D59</f>
        <v>y</v>
      </c>
      <c r="E58" s="223">
        <f>'[1]Residential Summary'!E59</f>
        <v>30</v>
      </c>
      <c r="F58" s="79"/>
      <c r="G58" s="48">
        <f>(F58/E58)*'[2]Residential Summary'!F59</f>
        <v>0</v>
      </c>
      <c r="H58" s="218"/>
      <c r="I58" s="218" t="str">
        <f>'[1]Residential Summary'!I59</f>
        <v>In</v>
      </c>
      <c r="J58" s="137">
        <f>G58</f>
        <v>0</v>
      </c>
      <c r="K58" s="86"/>
      <c r="L58" s="128"/>
      <c r="M58" s="92"/>
      <c r="N58" s="92"/>
      <c r="O58" s="128">
        <f>G58</f>
        <v>0</v>
      </c>
      <c r="P58" s="86"/>
      <c r="Q58" s="86"/>
      <c r="R58" s="86"/>
      <c r="S58" s="128"/>
      <c r="T58" s="128"/>
      <c r="U58" s="92"/>
      <c r="V58" s="92"/>
      <c r="W58" s="92"/>
      <c r="X58" s="92"/>
      <c r="Y58" s="53" t="s">
        <v>1357</v>
      </c>
      <c r="Z58" s="224" t="str">
        <f>'[1]Residential Summary'!K59</f>
        <v>NA</v>
      </c>
      <c r="AA58" s="213"/>
      <c r="AB58" s="213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280"/>
      <c r="BG58" s="280"/>
    </row>
    <row r="59" spans="1:59" s="85" customFormat="1" x14ac:dyDescent="0.2">
      <c r="A59" s="263"/>
      <c r="B59" s="22" t="str">
        <f>'[1]Residential Summary'!B60</f>
        <v>1,2 - Dibromoethane (ethylene dibromide)</v>
      </c>
      <c r="C59" s="264" t="str">
        <f>'[1]Residential Summary'!C60</f>
        <v>106-93-4</v>
      </c>
      <c r="D59" s="8" t="str">
        <f>'[1]Residential Summary'!D60</f>
        <v>y</v>
      </c>
      <c r="E59" s="223">
        <f>'[1]Residential Summary'!E60</f>
        <v>0.3</v>
      </c>
      <c r="F59" s="79"/>
      <c r="G59" s="48">
        <f>(F59/E59)*'[2]Residential Summary'!F60</f>
        <v>0</v>
      </c>
      <c r="H59" s="219"/>
      <c r="I59" s="218" t="str">
        <f>'[1]Residential Summary'!I60</f>
        <v>In</v>
      </c>
      <c r="J59" s="10">
        <f>G59</f>
        <v>0</v>
      </c>
      <c r="K59" s="19"/>
      <c r="L59" s="19"/>
      <c r="M59" s="19"/>
      <c r="N59" s="19"/>
      <c r="O59" s="19"/>
      <c r="P59" s="11">
        <f>G59</f>
        <v>0</v>
      </c>
      <c r="Q59" s="19"/>
      <c r="R59" s="11">
        <f>G59</f>
        <v>0</v>
      </c>
      <c r="S59" s="19"/>
      <c r="T59" s="19"/>
      <c r="U59" s="19"/>
      <c r="V59" s="19"/>
      <c r="W59" s="19"/>
      <c r="X59" s="19"/>
      <c r="Y59" s="53">
        <f>(F59/E59)*'Residential Summary'!L60</f>
        <v>0</v>
      </c>
      <c r="Z59" s="224" t="str">
        <f>'[1]Residential Summary'!K60</f>
        <v>B2</v>
      </c>
      <c r="AA59" s="213"/>
      <c r="AB59" s="213" t="str">
        <f>'[1]Residential Summary'!O60</f>
        <v>In</v>
      </c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</row>
    <row r="60" spans="1:59" x14ac:dyDescent="0.2">
      <c r="B60" s="22" t="str">
        <f>'[1]Residential Summary'!B61</f>
        <v>Dibromomethane (methylene bromide)</v>
      </c>
      <c r="C60" s="264" t="str">
        <f>'[1]Residential Summary'!C61</f>
        <v>74-95-3</v>
      </c>
      <c r="D60" s="8" t="str">
        <f>'[1]Residential Summary'!D61</f>
        <v>y</v>
      </c>
      <c r="E60" s="223">
        <f>'[1]Residential Summary'!E61</f>
        <v>260</v>
      </c>
      <c r="F60" s="79"/>
      <c r="G60" s="48">
        <f>(F60/E60)*'[2]Residential Summary'!F61</f>
        <v>0</v>
      </c>
      <c r="H60" s="218" t="str">
        <f>'[1]Residential Summary'!H61</f>
        <v>In</v>
      </c>
      <c r="I60" s="218" t="str">
        <f>'[1]Residential Summary'!I61</f>
        <v>?</v>
      </c>
      <c r="J60" s="10"/>
      <c r="K60" s="11">
        <f>G60</f>
        <v>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3" t="s">
        <v>1357</v>
      </c>
      <c r="Z60" s="224" t="str">
        <f>'[1]Residential Summary'!K61</f>
        <v>NA</v>
      </c>
      <c r="AA60" s="213"/>
      <c r="AB60" s="213"/>
    </row>
    <row r="61" spans="1:59" x14ac:dyDescent="0.2">
      <c r="B61" s="22" t="str">
        <f>'[1]Residential Summary'!B62</f>
        <v>Dichlorodifluoromethane (Freon 12)</v>
      </c>
      <c r="C61" s="264" t="str">
        <f>'[1]Residential Summary'!C62</f>
        <v>75-71-8</v>
      </c>
      <c r="D61" s="8" t="str">
        <f>'[1]Residential Summary'!D62</f>
        <v>y</v>
      </c>
      <c r="E61" s="223">
        <f>'[1]Residential Summary'!E62</f>
        <v>16</v>
      </c>
      <c r="F61" s="79"/>
      <c r="G61" s="48">
        <f>(F61/E61)*'[2]Residential Summary'!F62</f>
        <v>0</v>
      </c>
      <c r="H61" s="218"/>
      <c r="I61" s="218" t="str">
        <f>'[1]Residential Summary'!I62</f>
        <v>In</v>
      </c>
      <c r="J61" s="30"/>
      <c r="K61" s="19"/>
      <c r="L61" s="19"/>
      <c r="M61" s="19"/>
      <c r="N61" s="19"/>
      <c r="O61" s="19"/>
      <c r="P61" s="11">
        <f>G61</f>
        <v>0</v>
      </c>
      <c r="Q61" s="19"/>
      <c r="R61" s="19"/>
      <c r="S61" s="19"/>
      <c r="T61" s="19"/>
      <c r="U61" s="19"/>
      <c r="V61" s="19"/>
      <c r="W61" s="19"/>
      <c r="X61" s="11">
        <f>G61</f>
        <v>0</v>
      </c>
      <c r="Y61" s="53" t="s">
        <v>1357</v>
      </c>
      <c r="Z61" s="224" t="str">
        <f>'[1]Residential Summary'!K62</f>
        <v>NA</v>
      </c>
      <c r="AA61" s="213"/>
      <c r="AB61" s="213"/>
    </row>
    <row r="62" spans="1:59" x14ac:dyDescent="0.2">
      <c r="B62" s="22" t="str">
        <f>'[1]Residential Summary'!B63</f>
        <v>1,1 - Dichloroethane</v>
      </c>
      <c r="C62" s="264" t="str">
        <f>'[1]Residential Summary'!C63</f>
        <v>75-34-3</v>
      </c>
      <c r="D62" s="8" t="str">
        <f>'[1]Residential Summary'!D63</f>
        <v>y</v>
      </c>
      <c r="E62" s="223">
        <f>'[1]Residential Summary'!E63</f>
        <v>34</v>
      </c>
      <c r="F62" s="79"/>
      <c r="G62" s="48">
        <f>(F62/E62)*'[2]Residential Summary'!F63</f>
        <v>0</v>
      </c>
      <c r="H62" s="218"/>
      <c r="I62" s="218" t="str">
        <f>'[1]Residential Summary'!I63</f>
        <v>In</v>
      </c>
      <c r="J62" s="30"/>
      <c r="K62" s="19"/>
      <c r="L62" s="19"/>
      <c r="M62" s="19"/>
      <c r="N62" s="19"/>
      <c r="O62" s="11">
        <f>G62</f>
        <v>0</v>
      </c>
      <c r="P62" s="19"/>
      <c r="Q62" s="19"/>
      <c r="R62" s="19"/>
      <c r="S62" s="19"/>
      <c r="T62" s="19"/>
      <c r="U62" s="19"/>
      <c r="V62" s="19"/>
      <c r="W62" s="19"/>
      <c r="X62" s="19"/>
      <c r="Y62" s="53">
        <f>(F62/E62)*'Residential Summary'!L63</f>
        <v>0</v>
      </c>
      <c r="Z62" s="224" t="str">
        <f>'[1]Residential Summary'!K63</f>
        <v>C</v>
      </c>
      <c r="AA62" s="213"/>
      <c r="AB62" s="213" t="str">
        <f>'[1]Residential Summary'!O63</f>
        <v>In</v>
      </c>
    </row>
    <row r="63" spans="1:59" ht="21.75" x14ac:dyDescent="0.2">
      <c r="B63" s="22" t="str">
        <f>'[1]Residential Summary'!B64</f>
        <v>1,2 - Dichloroethane</v>
      </c>
      <c r="C63" s="264" t="str">
        <f>'[1]Residential Summary'!C64</f>
        <v>107-06-2</v>
      </c>
      <c r="D63" s="8" t="str">
        <f>'[1]Residential Summary'!D64</f>
        <v>y</v>
      </c>
      <c r="E63" s="223">
        <f>'[1]Residential Summary'!E64</f>
        <v>4</v>
      </c>
      <c r="F63" s="79"/>
      <c r="G63" s="48">
        <f>(F63/E63)*'[2]Residential Summary'!F64</f>
        <v>0</v>
      </c>
      <c r="H63" s="219" t="str">
        <f>'[1]Residential Summary'!H64</f>
        <v>Or De</v>
      </c>
      <c r="I63" s="218" t="str">
        <f>'[1]Residential Summary'!I64</f>
        <v>In</v>
      </c>
      <c r="J63" s="3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3">
        <f>(F63/E63)*'Residential Summary'!L64</f>
        <v>0</v>
      </c>
      <c r="Z63" s="224" t="str">
        <f>'[1]Residential Summary'!K64</f>
        <v>B2</v>
      </c>
      <c r="AA63" s="213"/>
      <c r="AB63" s="213" t="str">
        <f>'[1]Residential Summary'!O64</f>
        <v>In</v>
      </c>
    </row>
    <row r="64" spans="1:59" x14ac:dyDescent="0.2">
      <c r="B64" s="22" t="str">
        <f>'[1]Residential Summary'!B65</f>
        <v>1,1 - Dichloroethylene</v>
      </c>
      <c r="C64" s="264" t="str">
        <f>'[1]Residential Summary'!C65</f>
        <v>75-35-4</v>
      </c>
      <c r="D64" s="8" t="str">
        <f>'[1]Residential Summary'!D65</f>
        <v>y</v>
      </c>
      <c r="E64" s="223">
        <f>'[1]Residential Summary'!E65</f>
        <v>20</v>
      </c>
      <c r="F64" s="79"/>
      <c r="G64" s="48">
        <f>(F64/E64)*'[2]Residential Summary'!F65</f>
        <v>0</v>
      </c>
      <c r="H64" s="218"/>
      <c r="I64" s="218" t="str">
        <f>'[1]Residential Summary'!I65</f>
        <v>In</v>
      </c>
      <c r="J64" s="30"/>
      <c r="K64" s="19"/>
      <c r="L64" s="19"/>
      <c r="M64" s="19"/>
      <c r="N64" s="19"/>
      <c r="O64" s="19"/>
      <c r="P64" s="11">
        <f>G64</f>
        <v>0</v>
      </c>
      <c r="Q64" s="19"/>
      <c r="R64" s="19"/>
      <c r="S64" s="19"/>
      <c r="T64" s="19"/>
      <c r="U64" s="19"/>
      <c r="V64" s="19"/>
      <c r="W64" s="19"/>
      <c r="X64" s="19"/>
      <c r="Y64" s="53" t="s">
        <v>1357</v>
      </c>
      <c r="Z64" s="224" t="str">
        <f>'[1]Residential Summary'!K65</f>
        <v>NA</v>
      </c>
      <c r="AA64" s="213"/>
      <c r="AB64" s="213"/>
    </row>
    <row r="65" spans="1:59" x14ac:dyDescent="0.2">
      <c r="B65" s="22" t="str">
        <f>'[1]Residential Summary'!B66</f>
        <v>cis - 1,2 - Dichloroethylene</v>
      </c>
      <c r="C65" s="264" t="str">
        <f>'[1]Residential Summary'!C66</f>
        <v>154-59-2</v>
      </c>
      <c r="D65" s="8" t="str">
        <f>'[1]Residential Summary'!D66</f>
        <v>y</v>
      </c>
      <c r="E65" s="223">
        <f>'[1]Residential Summary'!E66</f>
        <v>8</v>
      </c>
      <c r="F65" s="79"/>
      <c r="G65" s="48">
        <f>(F65/E65)*'[2]Residential Summary'!F66</f>
        <v>0</v>
      </c>
      <c r="H65" s="218"/>
      <c r="I65" s="218" t="str">
        <f>'[1]Residential Summary'!I66</f>
        <v>In</v>
      </c>
      <c r="J65" s="10"/>
      <c r="K65" s="11">
        <f>G65</f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3" t="s">
        <v>1357</v>
      </c>
      <c r="Z65" s="224" t="str">
        <f>'[1]Residential Summary'!K66</f>
        <v>D</v>
      </c>
      <c r="AA65" s="213"/>
      <c r="AB65" s="213"/>
    </row>
    <row r="66" spans="1:59" x14ac:dyDescent="0.2">
      <c r="B66" s="22" t="str">
        <f>'[1]Residential Summary'!B67</f>
        <v>trans - 1,2 - Dichloroethylene</v>
      </c>
      <c r="C66" s="264" t="str">
        <f>'[1]Residential Summary'!C67</f>
        <v>156-60-5</v>
      </c>
      <c r="D66" s="8" t="str">
        <f>'[1]Residential Summary'!D67</f>
        <v>y</v>
      </c>
      <c r="E66" s="223">
        <f>'[1]Residential Summary'!E67</f>
        <v>11</v>
      </c>
      <c r="F66" s="79"/>
      <c r="G66" s="48">
        <f>(F66/E66)*'[2]Residential Summary'!F67</f>
        <v>0</v>
      </c>
      <c r="H66" s="218"/>
      <c r="I66" s="218" t="str">
        <f>'[1]Residential Summary'!I67</f>
        <v>In</v>
      </c>
      <c r="J66" s="30"/>
      <c r="K66" s="19"/>
      <c r="L66" s="19"/>
      <c r="M66" s="19"/>
      <c r="N66" s="19"/>
      <c r="O66" s="19"/>
      <c r="P66" s="11">
        <f>G66</f>
        <v>0</v>
      </c>
      <c r="Q66" s="11"/>
      <c r="R66" s="19"/>
      <c r="S66" s="19"/>
      <c r="T66" s="19"/>
      <c r="U66" s="19"/>
      <c r="V66" s="19"/>
      <c r="W66" s="19"/>
      <c r="X66" s="19"/>
      <c r="Y66" s="53" t="s">
        <v>1357</v>
      </c>
      <c r="Z66" s="224" t="str">
        <f>'[1]Residential Summary'!K67</f>
        <v>D</v>
      </c>
      <c r="AA66" s="213"/>
      <c r="AB66" s="213"/>
    </row>
    <row r="67" spans="1:59" x14ac:dyDescent="0.2">
      <c r="B67" s="22" t="str">
        <f>'[1]Residential Summary'!B68</f>
        <v>1,2 - Dichloroethylene (mixed isomers)</v>
      </c>
      <c r="C67" s="264" t="str">
        <f>'[1]Residential Summary'!C68</f>
        <v>540-59-0</v>
      </c>
      <c r="D67" s="8" t="str">
        <f>'[1]Residential Summary'!D68</f>
        <v>y</v>
      </c>
      <c r="E67" s="223">
        <f>'[1]Residential Summary'!E68</f>
        <v>8</v>
      </c>
      <c r="F67" s="79"/>
      <c r="G67" s="48">
        <f>(F67/E67)*'[2]Residential Summary'!F68</f>
        <v>0</v>
      </c>
      <c r="H67" s="218"/>
      <c r="I67" s="218" t="str">
        <f>'[1]Residential Summary'!I68</f>
        <v>In</v>
      </c>
      <c r="J67" s="30"/>
      <c r="K67" s="19"/>
      <c r="L67" s="19"/>
      <c r="M67" s="19"/>
      <c r="N67" s="19"/>
      <c r="O67" s="19"/>
      <c r="P67" s="11">
        <f>G67</f>
        <v>0</v>
      </c>
      <c r="Q67" s="11"/>
      <c r="R67" s="19"/>
      <c r="S67" s="19"/>
      <c r="T67" s="19"/>
      <c r="U67" s="19"/>
      <c r="V67" s="19"/>
      <c r="W67" s="19"/>
      <c r="X67" s="19"/>
      <c r="Y67" s="53" t="s">
        <v>1357</v>
      </c>
      <c r="Z67" s="224" t="str">
        <f>'[1]Residential Summary'!K68</f>
        <v>D</v>
      </c>
      <c r="AA67" s="213"/>
      <c r="AB67" s="213"/>
    </row>
    <row r="68" spans="1:59" x14ac:dyDescent="0.2">
      <c r="B68" s="22" t="str">
        <f>'[1]Residential Summary'!B69</f>
        <v>Dichloromethane (methylene chloride)</v>
      </c>
      <c r="C68" s="264" t="str">
        <f>'[1]Residential Summary'!C69</f>
        <v>75-09-2</v>
      </c>
      <c r="D68" s="8" t="str">
        <f>'[1]Residential Summary'!D69</f>
        <v>y</v>
      </c>
      <c r="E68" s="223">
        <f>'[1]Residential Summary'!E69</f>
        <v>97</v>
      </c>
      <c r="F68" s="79"/>
      <c r="G68" s="48">
        <f>(F68/E68)*'[2]Residential Summary'!F69</f>
        <v>0</v>
      </c>
      <c r="H68" s="218"/>
      <c r="I68" s="218" t="str">
        <f>'[1]Residential Summary'!I69</f>
        <v>In</v>
      </c>
      <c r="J68" s="30"/>
      <c r="K68" s="19"/>
      <c r="L68" s="19"/>
      <c r="M68" s="19"/>
      <c r="N68" s="19"/>
      <c r="O68" s="19"/>
      <c r="P68" s="11">
        <f>G68</f>
        <v>0</v>
      </c>
      <c r="Q68" s="11"/>
      <c r="R68" s="19"/>
      <c r="S68" s="19"/>
      <c r="T68" s="19"/>
      <c r="U68" s="19"/>
      <c r="V68" s="19"/>
      <c r="W68" s="19"/>
      <c r="X68" s="19"/>
      <c r="Y68" s="53">
        <f>(F68/E68)*'Residential Summary'!L69</f>
        <v>0</v>
      </c>
      <c r="Z68" s="224" t="str">
        <f>'[1]Residential Summary'!K69</f>
        <v>B2</v>
      </c>
      <c r="AA68" s="213"/>
      <c r="AB68" s="213" t="str">
        <f>'[1]Residential Summary'!O69</f>
        <v>In</v>
      </c>
    </row>
    <row r="69" spans="1:59" ht="21.75" x14ac:dyDescent="0.2">
      <c r="B69" s="22" t="str">
        <f>'[1]Residential Summary'!B70</f>
        <v>1,2 - Dichloropropane</v>
      </c>
      <c r="C69" s="264" t="str">
        <f>'[1]Residential Summary'!C70</f>
        <v>78-87-5</v>
      </c>
      <c r="D69" s="8" t="str">
        <f>'[1]Residential Summary'!D70</f>
        <v>y</v>
      </c>
      <c r="E69" s="223">
        <f>'[1]Residential Summary'!E70</f>
        <v>4</v>
      </c>
      <c r="F69" s="79"/>
      <c r="G69" s="48">
        <f>(F69/E69)*'[2]Residential Summary'!F70</f>
        <v>0</v>
      </c>
      <c r="H69" s="219" t="str">
        <f>'[1]Residential Summary'!H70</f>
        <v>Or De</v>
      </c>
      <c r="I69" s="218" t="str">
        <f>'[1]Residential Summary'!I70</f>
        <v>In</v>
      </c>
      <c r="J69" s="30"/>
      <c r="K69" s="92"/>
      <c r="L69" s="92"/>
      <c r="M69" s="92"/>
      <c r="N69" s="92"/>
      <c r="O69" s="92"/>
      <c r="P69" s="128"/>
      <c r="Q69" s="11"/>
      <c r="R69" s="19"/>
      <c r="S69" s="11">
        <f>G69</f>
        <v>0</v>
      </c>
      <c r="T69" s="11"/>
      <c r="U69" s="19"/>
      <c r="V69" s="19"/>
      <c r="W69" s="19"/>
      <c r="X69" s="19"/>
      <c r="Y69" s="53">
        <f>(F69/E69)*'Residential Summary'!L70</f>
        <v>0</v>
      </c>
      <c r="Z69" s="224" t="str">
        <f>'[1]Residential Summary'!K70</f>
        <v>B2</v>
      </c>
      <c r="AA69" s="213"/>
      <c r="AB69" s="213" t="str">
        <f>'[1]Residential Summary'!O70</f>
        <v>In</v>
      </c>
    </row>
    <row r="70" spans="1:59" x14ac:dyDescent="0.2">
      <c r="A70" s="307"/>
      <c r="B70" s="22" t="str">
        <f>'[1]Residential Summary'!B71</f>
        <v>Ethyl benzene</v>
      </c>
      <c r="C70" s="264" t="str">
        <f>'[1]Residential Summary'!C71</f>
        <v>100-41-4</v>
      </c>
      <c r="D70" s="8" t="str">
        <f>'[1]Residential Summary'!D71</f>
        <v>y</v>
      </c>
      <c r="E70" s="223">
        <f>'[1]Residential Summary'!E71</f>
        <v>200</v>
      </c>
      <c r="F70" s="79"/>
      <c r="G70" s="48">
        <f>(F70/E70)*'[2]Residential Summary'!F71</f>
        <v>0</v>
      </c>
      <c r="H70" s="218"/>
      <c r="I70" s="218" t="str">
        <f>'[1]Residential Summary'!I71</f>
        <v>In</v>
      </c>
      <c r="J70" s="135"/>
      <c r="K70" s="86"/>
      <c r="L70" s="86"/>
      <c r="M70" s="86"/>
      <c r="N70" s="86"/>
      <c r="O70" s="128">
        <f>G70</f>
        <v>0</v>
      </c>
      <c r="P70" s="128">
        <f>G70</f>
        <v>0</v>
      </c>
      <c r="Q70" s="128"/>
      <c r="R70" s="128">
        <f>G70</f>
        <v>0</v>
      </c>
      <c r="S70" s="86"/>
      <c r="T70" s="86"/>
      <c r="U70" s="86"/>
      <c r="V70" s="86"/>
      <c r="W70" s="86"/>
      <c r="X70" s="86"/>
      <c r="Y70" s="53" t="s">
        <v>1357</v>
      </c>
      <c r="Z70" s="224" t="str">
        <f>'[1]Residential Summary'!K71</f>
        <v>D</v>
      </c>
      <c r="AA70" s="213"/>
      <c r="AB70" s="213"/>
    </row>
    <row r="71" spans="1:59" s="85" customFormat="1" x14ac:dyDescent="0.2">
      <c r="A71" s="263"/>
      <c r="B71" s="22" t="str">
        <f>'[1]Residential Summary'!B72</f>
        <v>Hexane</v>
      </c>
      <c r="C71" s="264" t="str">
        <f>'[1]Residential Summary'!C72</f>
        <v>110-54-3</v>
      </c>
      <c r="D71" s="8" t="str">
        <f>'[1]Residential Summary'!D72</f>
        <v>y</v>
      </c>
      <c r="E71" s="223">
        <f>'[1]Residential Summary'!E72</f>
        <v>100</v>
      </c>
      <c r="F71" s="79"/>
      <c r="G71" s="48">
        <f>(F71/E71)*'[2]Residential Summary'!F72</f>
        <v>0</v>
      </c>
      <c r="H71" s="218"/>
      <c r="I71" s="218" t="str">
        <f>'[1]Residential Summary'!I72</f>
        <v>In</v>
      </c>
      <c r="J71" s="135" t="s">
        <v>395</v>
      </c>
      <c r="K71" s="19"/>
      <c r="L71" s="11"/>
      <c r="M71" s="19"/>
      <c r="N71" s="19"/>
      <c r="O71" s="19"/>
      <c r="P71" s="11"/>
      <c r="Q71" s="19"/>
      <c r="R71" s="11"/>
      <c r="S71" s="11"/>
      <c r="T71" s="11"/>
      <c r="U71" s="19"/>
      <c r="V71" s="19"/>
      <c r="W71" s="19"/>
      <c r="X71" s="19"/>
      <c r="Y71" s="53" t="s">
        <v>1357</v>
      </c>
      <c r="Z71" s="224" t="str">
        <f>'[1]Residential Summary'!K72</f>
        <v>NA</v>
      </c>
      <c r="AA71" s="213"/>
      <c r="AB71" s="213"/>
      <c r="AC71" s="280"/>
      <c r="AD71" s="280"/>
      <c r="AE71" s="280"/>
      <c r="AF71" s="280"/>
      <c r="AG71" s="280"/>
      <c r="AH71" s="280"/>
      <c r="AI71" s="280"/>
      <c r="AJ71" s="280"/>
      <c r="AK71" s="280"/>
      <c r="AL71" s="280"/>
      <c r="AM71" s="280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0"/>
    </row>
    <row r="72" spans="1:59" x14ac:dyDescent="0.2">
      <c r="B72" s="22" t="str">
        <f>'[1]Residential Summary'!B73</f>
        <v>Methyl ethyl ketone (2-butanone)</v>
      </c>
      <c r="C72" s="264" t="str">
        <f>'[1]Residential Summary'!C73</f>
        <v>78-93-3</v>
      </c>
      <c r="D72" s="8" t="str">
        <f>'[1]Residential Summary'!D73</f>
        <v>y</v>
      </c>
      <c r="E72" s="223">
        <f>'[1]Residential Summary'!E73</f>
        <v>5500</v>
      </c>
      <c r="F72" s="79"/>
      <c r="G72" s="48">
        <f>(F72/E72)*'[2]Residential Summary'!F73</f>
        <v>0</v>
      </c>
      <c r="H72" s="218"/>
      <c r="I72" s="218" t="str">
        <f>'[1]Residential Summary'!I73</f>
        <v>In</v>
      </c>
      <c r="J72" s="30"/>
      <c r="K72" s="19"/>
      <c r="L72" s="19"/>
      <c r="M72" s="19"/>
      <c r="N72" s="19"/>
      <c r="O72" s="19"/>
      <c r="P72" s="19"/>
      <c r="Q72" s="19"/>
      <c r="R72" s="11">
        <f>G72</f>
        <v>0</v>
      </c>
      <c r="S72" s="19"/>
      <c r="T72" s="19"/>
      <c r="U72" s="19"/>
      <c r="V72" s="19"/>
      <c r="W72" s="19"/>
      <c r="X72" s="19"/>
      <c r="Y72" s="53" t="s">
        <v>1357</v>
      </c>
      <c r="Z72" s="224" t="str">
        <f>'[1]Residential Summary'!K73</f>
        <v>NA</v>
      </c>
      <c r="AA72" s="213"/>
      <c r="AB72" s="213"/>
    </row>
    <row r="73" spans="1:59" ht="21.75" x14ac:dyDescent="0.2">
      <c r="B73" s="22" t="str">
        <f>'[1]Residential Summary'!B74</f>
        <v>Methyl isobutyl ketone (MIBK)</v>
      </c>
      <c r="C73" s="264" t="str">
        <f>'[1]Residential Summary'!C74</f>
        <v>108-10-1</v>
      </c>
      <c r="D73" s="8" t="str">
        <f>'[1]Residential Summary'!D74</f>
        <v>y</v>
      </c>
      <c r="E73" s="223">
        <f>'[1]Residential Summary'!E74</f>
        <v>1700</v>
      </c>
      <c r="F73" s="79"/>
      <c r="G73" s="48">
        <f>(F73/E73)*'[2]Residential Summary'!F74</f>
        <v>0</v>
      </c>
      <c r="H73" s="218"/>
      <c r="I73" s="219" t="str">
        <f>'[1]Residential Summary'!I74</f>
        <v>Or In</v>
      </c>
      <c r="J73" s="30"/>
      <c r="K73" s="19"/>
      <c r="L73" s="19"/>
      <c r="M73" s="19"/>
      <c r="N73" s="19"/>
      <c r="O73" s="11">
        <f>G73</f>
        <v>0</v>
      </c>
      <c r="P73" s="11">
        <f>G73</f>
        <v>0</v>
      </c>
      <c r="Q73" s="19"/>
      <c r="R73" s="11">
        <f>G73</f>
        <v>0</v>
      </c>
      <c r="S73" s="19"/>
      <c r="T73" s="19"/>
      <c r="U73" s="19"/>
      <c r="V73" s="19"/>
      <c r="W73" s="19"/>
      <c r="X73" s="11">
        <f>G73</f>
        <v>0</v>
      </c>
      <c r="Y73" s="53" t="s">
        <v>1357</v>
      </c>
      <c r="Z73" s="224" t="str">
        <f>'[1]Residential Summary'!K74</f>
        <v>NA</v>
      </c>
      <c r="AA73" s="213"/>
      <c r="AB73" s="213"/>
    </row>
    <row r="74" spans="1:59" x14ac:dyDescent="0.2">
      <c r="B74" s="22" t="str">
        <f>'[1]Residential Summary'!B75</f>
        <v>Naphthalene</v>
      </c>
      <c r="C74" s="264" t="str">
        <f>'[1]Residential Summary'!C75</f>
        <v>91-20-3</v>
      </c>
      <c r="D74" s="8" t="str">
        <f>'[1]Residential Summary'!D75</f>
        <v>y</v>
      </c>
      <c r="E74" s="223">
        <f>'[1]Residential Summary'!E75</f>
        <v>10</v>
      </c>
      <c r="F74" s="79"/>
      <c r="G74" s="48">
        <f>(F74/E74)*'[2]Residential Summary'!F75</f>
        <v>0</v>
      </c>
      <c r="H74" s="218"/>
      <c r="I74" s="218" t="str">
        <f>'[1]Residential Summary'!I75</f>
        <v>In</v>
      </c>
      <c r="J74" s="10"/>
      <c r="K74" s="11">
        <f>G74</f>
        <v>0</v>
      </c>
      <c r="L74" s="19"/>
      <c r="M74" s="11"/>
      <c r="N74" s="19"/>
      <c r="O74" s="19"/>
      <c r="P74" s="19"/>
      <c r="Q74" s="19"/>
      <c r="R74" s="19"/>
      <c r="S74" s="11">
        <f>G74</f>
        <v>0</v>
      </c>
      <c r="T74" s="11"/>
      <c r="U74" s="19"/>
      <c r="V74" s="19"/>
      <c r="W74" s="19"/>
      <c r="X74" s="11">
        <f>G74</f>
        <v>0</v>
      </c>
      <c r="Y74" s="53" t="s">
        <v>1357</v>
      </c>
      <c r="Z74" s="224" t="str">
        <f>'[1]Residential Summary'!K75</f>
        <v>D</v>
      </c>
      <c r="AA74" s="213"/>
      <c r="AB74" s="213"/>
    </row>
    <row r="75" spans="1:59" x14ac:dyDescent="0.2">
      <c r="A75" s="307"/>
      <c r="B75" s="22" t="str">
        <f>'[1]Residential Summary'!B76</f>
        <v>n-Propylbenzene</v>
      </c>
      <c r="C75" s="264" t="str">
        <f>'[1]Residential Summary'!C76</f>
        <v>103-65-1</v>
      </c>
      <c r="D75" s="8" t="str">
        <f>'[1]Residential Summary'!D76</f>
        <v>y</v>
      </c>
      <c r="E75" s="223">
        <f>'[1]Residential Summary'!E76</f>
        <v>30</v>
      </c>
      <c r="F75" s="79"/>
      <c r="G75" s="48">
        <f>(F75/E75)*'[2]Residential Summary'!F76</f>
        <v>0</v>
      </c>
      <c r="H75" s="218"/>
      <c r="I75" s="218" t="str">
        <f>'[1]Residential Summary'!I76</f>
        <v>In</v>
      </c>
      <c r="J75" s="87"/>
      <c r="K75" s="86"/>
      <c r="L75" s="128">
        <f>G75</f>
        <v>0</v>
      </c>
      <c r="M75" s="86"/>
      <c r="N75" s="86"/>
      <c r="O75" s="128"/>
      <c r="P75" s="86"/>
      <c r="Q75" s="86"/>
      <c r="R75" s="86"/>
      <c r="S75" s="128"/>
      <c r="T75" s="128"/>
      <c r="U75" s="86"/>
      <c r="V75" s="86"/>
      <c r="W75" s="86"/>
      <c r="X75" s="86"/>
      <c r="Y75" s="53" t="s">
        <v>1357</v>
      </c>
      <c r="Z75" s="224" t="str">
        <f>'[1]Residential Summary'!K76</f>
        <v>NA</v>
      </c>
      <c r="AA75" s="213"/>
      <c r="AB75" s="213"/>
    </row>
    <row r="76" spans="1:59" s="85" customFormat="1" x14ac:dyDescent="0.2">
      <c r="A76" s="263"/>
      <c r="B76" s="22" t="str">
        <f>'[1]Residential Summary'!B77</f>
        <v>Styrene</v>
      </c>
      <c r="C76" s="264" t="str">
        <f>'[1]Residential Summary'!C77</f>
        <v>100-42-5</v>
      </c>
      <c r="D76" s="8" t="str">
        <f>'[1]Residential Summary'!D77</f>
        <v>y</v>
      </c>
      <c r="E76" s="223">
        <f>'[1]Residential Summary'!E77</f>
        <v>210</v>
      </c>
      <c r="F76" s="79"/>
      <c r="G76" s="48">
        <f>(F76/E76)*'[2]Residential Summary'!F77</f>
        <v>0</v>
      </c>
      <c r="H76" s="218"/>
      <c r="I76" s="218" t="str">
        <f>'[1]Residential Summary'!I77</f>
        <v>In</v>
      </c>
      <c r="J76" s="30"/>
      <c r="K76" s="11">
        <f>G76</f>
        <v>0</v>
      </c>
      <c r="L76" s="11">
        <f>G76</f>
        <v>0</v>
      </c>
      <c r="M76" s="19"/>
      <c r="N76" s="19"/>
      <c r="O76" s="19"/>
      <c r="P76" s="11">
        <f t="shared" ref="P76:P82" si="0">G76</f>
        <v>0</v>
      </c>
      <c r="Q76" s="11"/>
      <c r="R76" s="19"/>
      <c r="S76" s="19"/>
      <c r="T76" s="19"/>
      <c r="U76" s="19"/>
      <c r="V76" s="19"/>
      <c r="W76" s="19"/>
      <c r="X76" s="19"/>
      <c r="Y76" s="53" t="s">
        <v>1357</v>
      </c>
      <c r="Z76" s="224" t="str">
        <f>'[1]Residential Summary'!K77</f>
        <v>?</v>
      </c>
      <c r="AA76" s="213"/>
      <c r="AB76" s="213"/>
      <c r="AC76" s="280"/>
      <c r="AD76" s="280"/>
      <c r="AE76" s="280"/>
      <c r="AF76" s="280"/>
      <c r="AG76" s="280"/>
      <c r="AH76" s="280"/>
      <c r="AI76" s="280"/>
      <c r="AJ76" s="280"/>
      <c r="AK76" s="280"/>
      <c r="AL76" s="280"/>
      <c r="AM76" s="280"/>
      <c r="AN76" s="280"/>
      <c r="AO76" s="280"/>
      <c r="AP76" s="280"/>
      <c r="AQ76" s="280"/>
      <c r="AR76" s="280"/>
      <c r="AS76" s="280"/>
      <c r="AT76" s="280"/>
      <c r="AU76" s="280"/>
      <c r="AV76" s="280"/>
      <c r="AW76" s="280"/>
      <c r="AX76" s="280"/>
      <c r="AY76" s="280"/>
      <c r="AZ76" s="280"/>
      <c r="BA76" s="280"/>
      <c r="BB76" s="280"/>
      <c r="BC76" s="280"/>
      <c r="BD76" s="280"/>
      <c r="BE76" s="280"/>
      <c r="BF76" s="280"/>
      <c r="BG76" s="280"/>
    </row>
    <row r="77" spans="1:59" x14ac:dyDescent="0.2">
      <c r="B77" s="22" t="str">
        <f>'[1]Residential Summary'!B78</f>
        <v>1,1,1,2 - Tetrachloroethane</v>
      </c>
      <c r="C77" s="264" t="str">
        <f>'[1]Residential Summary'!C78</f>
        <v>630-20-6</v>
      </c>
      <c r="D77" s="8" t="str">
        <f>'[1]Residential Summary'!D78</f>
        <v>y</v>
      </c>
      <c r="E77" s="223">
        <f>'[1]Residential Summary'!E78</f>
        <v>31</v>
      </c>
      <c r="F77" s="79"/>
      <c r="G77" s="48" t="s">
        <v>1357</v>
      </c>
      <c r="H77" s="218" t="str">
        <f>'[1]Residential Summary'!H78</f>
        <v>In</v>
      </c>
      <c r="I77" s="218" t="str">
        <f>'[1]Residential Summary'!I78</f>
        <v>?</v>
      </c>
      <c r="J77" s="30"/>
      <c r="K77" s="19"/>
      <c r="L77" s="19"/>
      <c r="M77" s="19"/>
      <c r="N77" s="19"/>
      <c r="O77" s="11"/>
      <c r="P77" s="11"/>
      <c r="Q77" s="11"/>
      <c r="R77" s="19"/>
      <c r="S77" s="19"/>
      <c r="T77" s="19"/>
      <c r="U77" s="19"/>
      <c r="V77" s="19"/>
      <c r="W77" s="19"/>
      <c r="X77" s="19"/>
      <c r="Y77" s="53">
        <f>(F77/E77)*'Residential Summary'!L78</f>
        <v>0</v>
      </c>
      <c r="Z77" s="224" t="str">
        <f>'[1]Residential Summary'!K78</f>
        <v>C</v>
      </c>
      <c r="AA77" s="213"/>
      <c r="AB77" s="213" t="str">
        <f>'[1]Residential Summary'!O78</f>
        <v>In</v>
      </c>
    </row>
    <row r="78" spans="1:59" x14ac:dyDescent="0.2">
      <c r="B78" s="22" t="str">
        <f>'[1]Residential Summary'!B79</f>
        <v>1,1,2,2 - Tetrachloroethane</v>
      </c>
      <c r="C78" s="264" t="str">
        <f>'[1]Residential Summary'!C79</f>
        <v>79-34-5</v>
      </c>
      <c r="D78" s="8" t="str">
        <f>'[1]Residential Summary'!D79</f>
        <v>y</v>
      </c>
      <c r="E78" s="223">
        <f>'[1]Residential Summary'!E79</f>
        <v>3.5</v>
      </c>
      <c r="F78" s="79"/>
      <c r="G78" s="48">
        <f>(F78/E78)*'[2]Residential Summary'!F79</f>
        <v>0</v>
      </c>
      <c r="H78" s="218" t="str">
        <f>'[1]Residential Summary'!H79</f>
        <v>In</v>
      </c>
      <c r="I78" s="218" t="str">
        <f>'[1]Residential Summary'!I79</f>
        <v>?</v>
      </c>
      <c r="J78" s="30"/>
      <c r="K78" s="19"/>
      <c r="L78" s="19"/>
      <c r="M78" s="19"/>
      <c r="N78" s="19"/>
      <c r="O78" s="19"/>
      <c r="P78" s="11">
        <f t="shared" si="0"/>
        <v>0</v>
      </c>
      <c r="Q78" s="19"/>
      <c r="R78" s="19"/>
      <c r="S78" s="19"/>
      <c r="T78" s="19"/>
      <c r="U78" s="19"/>
      <c r="V78" s="19"/>
      <c r="W78" s="19"/>
      <c r="X78" s="11">
        <f>G78</f>
        <v>0</v>
      </c>
      <c r="Y78" s="53">
        <f>(F78/E78)*'Residential Summary'!L79</f>
        <v>0</v>
      </c>
      <c r="Z78" s="224" t="str">
        <f>'[1]Residential Summary'!K79</f>
        <v>C</v>
      </c>
      <c r="AA78" s="213"/>
      <c r="AB78" s="213" t="str">
        <f>'[1]Residential Summary'!O79</f>
        <v>In</v>
      </c>
    </row>
    <row r="79" spans="1:59" ht="21.75" x14ac:dyDescent="0.2">
      <c r="B79" s="22" t="str">
        <f>'[1]Residential Summary'!B80</f>
        <v>Tetrachloroethylene (PCE)</v>
      </c>
      <c r="C79" s="264" t="str">
        <f>'[1]Residential Summary'!C80</f>
        <v>127-18-4</v>
      </c>
      <c r="D79" s="8" t="str">
        <f>'[1]Residential Summary'!D80</f>
        <v>y</v>
      </c>
      <c r="E79" s="223">
        <f>'[1]Residential Summary'!E80</f>
        <v>72</v>
      </c>
      <c r="F79" s="79"/>
      <c r="G79" s="48">
        <f>(F79/E79)*'[2]Residential Summary'!F80</f>
        <v>0</v>
      </c>
      <c r="H79" s="218"/>
      <c r="I79" s="218" t="str">
        <f>'[1]Residential Summary'!I80</f>
        <v>In</v>
      </c>
      <c r="J79" s="30"/>
      <c r="K79" s="19"/>
      <c r="L79" s="11">
        <f>G79</f>
        <v>0</v>
      </c>
      <c r="M79" s="19"/>
      <c r="N79" s="19"/>
      <c r="O79" s="11">
        <f>G79</f>
        <v>0</v>
      </c>
      <c r="P79" s="11">
        <f t="shared" si="0"/>
        <v>0</v>
      </c>
      <c r="Q79" s="11"/>
      <c r="R79" s="19"/>
      <c r="S79" s="19"/>
      <c r="T79" s="19"/>
      <c r="U79" s="19"/>
      <c r="V79" s="19"/>
      <c r="W79" s="19"/>
      <c r="X79" s="19"/>
      <c r="Y79" s="53">
        <f>(F79/E79)*'Residential Summary'!L80</f>
        <v>0</v>
      </c>
      <c r="Z79" s="224" t="str">
        <f>'[1]Residential Summary'!K80</f>
        <v>B2/C</v>
      </c>
      <c r="AA79" s="213"/>
      <c r="AB79" s="213" t="str">
        <f>'[1]Residential Summary'!O80</f>
        <v>In</v>
      </c>
    </row>
    <row r="80" spans="1:59" x14ac:dyDescent="0.2">
      <c r="B80" s="22" t="str">
        <f>'[1]Residential Summary'!B81</f>
        <v>Toluene</v>
      </c>
      <c r="C80" s="264" t="str">
        <f>'[1]Residential Summary'!C81</f>
        <v>108-88-3</v>
      </c>
      <c r="D80" s="8" t="str">
        <f>'[1]Residential Summary'!D81</f>
        <v>y</v>
      </c>
      <c r="E80" s="223">
        <f>'[1]Residential Summary'!E81</f>
        <v>107</v>
      </c>
      <c r="F80" s="79"/>
      <c r="G80" s="48">
        <f>(F80/E80)*'[2]Residential Summary'!F81</f>
        <v>0</v>
      </c>
      <c r="H80" s="218"/>
      <c r="I80" s="218" t="str">
        <f>'[1]Residential Summary'!I81</f>
        <v>In</v>
      </c>
      <c r="J80" s="30"/>
      <c r="K80" s="19"/>
      <c r="L80" s="11">
        <f>G80</f>
        <v>0</v>
      </c>
      <c r="M80" s="19"/>
      <c r="N80" s="19"/>
      <c r="O80" s="11">
        <f>G80</f>
        <v>0</v>
      </c>
      <c r="P80" s="11">
        <f t="shared" si="0"/>
        <v>0</v>
      </c>
      <c r="Q80" s="11"/>
      <c r="R80" s="19"/>
      <c r="S80" s="11">
        <f>G80</f>
        <v>0</v>
      </c>
      <c r="T80" s="11"/>
      <c r="U80" s="19"/>
      <c r="V80" s="19"/>
      <c r="W80" s="19"/>
      <c r="X80" s="19"/>
      <c r="Y80" s="53" t="s">
        <v>1357</v>
      </c>
      <c r="Z80" s="224" t="str">
        <f>'[1]Residential Summary'!K81</f>
        <v>D</v>
      </c>
      <c r="AA80" s="213"/>
      <c r="AB80" s="213"/>
    </row>
    <row r="81" spans="1:59" x14ac:dyDescent="0.2">
      <c r="B81" s="22" t="str">
        <f>'[1]Residential Summary'!B82</f>
        <v>1,2,4 - Trichlorobenzene</v>
      </c>
      <c r="C81" s="264" t="str">
        <f>'[1]Residential Summary'!C82</f>
        <v>120-82-1</v>
      </c>
      <c r="D81" s="8" t="str">
        <f>'[1]Residential Summary'!D82</f>
        <v>y</v>
      </c>
      <c r="E81" s="223">
        <f>'[1]Residential Summary'!E82</f>
        <v>200</v>
      </c>
      <c r="F81" s="79"/>
      <c r="G81" s="48">
        <f>(F81/E81)*'[2]Residential Summary'!F82</f>
        <v>0</v>
      </c>
      <c r="H81" s="218"/>
      <c r="I81" s="218" t="str">
        <f>'[1]Residential Summary'!I82</f>
        <v>Or</v>
      </c>
      <c r="J81" s="10">
        <f>G81</f>
        <v>0</v>
      </c>
      <c r="K81" s="19"/>
      <c r="L81" s="19"/>
      <c r="M81" s="19"/>
      <c r="N81" s="19"/>
      <c r="O81" s="19"/>
      <c r="P81" s="11">
        <f t="shared" si="0"/>
        <v>0</v>
      </c>
      <c r="Q81" s="11"/>
      <c r="R81" s="19"/>
      <c r="S81" s="19"/>
      <c r="T81" s="19"/>
      <c r="U81" s="19"/>
      <c r="V81" s="19"/>
      <c r="W81" s="19"/>
      <c r="X81" s="19"/>
      <c r="Y81" s="53" t="s">
        <v>1357</v>
      </c>
      <c r="Z81" s="224" t="str">
        <f>'[1]Residential Summary'!K82</f>
        <v>D</v>
      </c>
      <c r="AA81" s="213"/>
      <c r="AB81" s="213"/>
    </row>
    <row r="82" spans="1:59" x14ac:dyDescent="0.2">
      <c r="B82" s="22" t="str">
        <f>'[1]Residential Summary'!B83</f>
        <v>1,1,1 - Trichloroethane</v>
      </c>
      <c r="C82" s="264" t="str">
        <f>'[1]Residential Summary'!C83</f>
        <v>71-55-6</v>
      </c>
      <c r="D82" s="8" t="str">
        <f>'[1]Residential Summary'!D83</f>
        <v>y</v>
      </c>
      <c r="E82" s="223">
        <f>'[1]Residential Summary'!E83</f>
        <v>140</v>
      </c>
      <c r="F82" s="79"/>
      <c r="G82" s="48">
        <f>(F82/E82)*'[2]Residential Summary'!F83</f>
        <v>0</v>
      </c>
      <c r="H82" s="218"/>
      <c r="I82" s="218" t="str">
        <f>'[1]Residential Summary'!I83</f>
        <v>In</v>
      </c>
      <c r="J82" s="30"/>
      <c r="K82" s="19"/>
      <c r="L82" s="11">
        <f>G82</f>
        <v>0</v>
      </c>
      <c r="M82" s="19"/>
      <c r="N82" s="19"/>
      <c r="O82" s="19"/>
      <c r="P82" s="11">
        <f t="shared" si="0"/>
        <v>0</v>
      </c>
      <c r="Q82" s="11"/>
      <c r="R82" s="19"/>
      <c r="S82" s="19"/>
      <c r="T82" s="19"/>
      <c r="U82" s="19"/>
      <c r="V82" s="19"/>
      <c r="W82" s="19"/>
      <c r="X82" s="19"/>
      <c r="Y82" s="53" t="s">
        <v>1357</v>
      </c>
      <c r="Z82" s="224" t="str">
        <f>'[1]Residential Summary'!K83</f>
        <v>D</v>
      </c>
      <c r="AA82" s="213"/>
      <c r="AB82" s="213"/>
    </row>
    <row r="83" spans="1:59" x14ac:dyDescent="0.2">
      <c r="B83" s="22" t="str">
        <f>'[1]Residential Summary'!B84</f>
        <v>1,1,2 - Trichloroethane</v>
      </c>
      <c r="C83" s="264" t="str">
        <f>'[1]Residential Summary'!C84</f>
        <v>79-00-5</v>
      </c>
      <c r="D83" s="8" t="str">
        <f>'[1]Residential Summary'!D84</f>
        <v>y</v>
      </c>
      <c r="E83" s="223">
        <f>'[1]Residential Summary'!E84</f>
        <v>9</v>
      </c>
      <c r="F83" s="79"/>
      <c r="G83" s="48" t="s">
        <v>1357</v>
      </c>
      <c r="H83" s="218" t="str">
        <f>'[1]Residential Summary'!H84</f>
        <v>In</v>
      </c>
      <c r="I83" s="218" t="str">
        <f>'[1]Residential Summary'!I84</f>
        <v>?</v>
      </c>
      <c r="J83" s="30"/>
      <c r="K83" s="11"/>
      <c r="L83" s="19"/>
      <c r="M83" s="19"/>
      <c r="N83" s="11"/>
      <c r="O83" s="19"/>
      <c r="P83" s="11"/>
      <c r="Q83" s="11"/>
      <c r="R83" s="19"/>
      <c r="S83" s="19"/>
      <c r="T83" s="19"/>
      <c r="U83" s="19"/>
      <c r="V83" s="19"/>
      <c r="W83" s="19"/>
      <c r="X83" s="19"/>
      <c r="Y83" s="53">
        <f>(F83/E83)*'Residential Summary'!L84</f>
        <v>0</v>
      </c>
      <c r="Z83" s="224" t="str">
        <f>'[1]Residential Summary'!K84</f>
        <v>C</v>
      </c>
      <c r="AA83" s="213"/>
      <c r="AB83" s="213" t="str">
        <f>'[1]Residential Summary'!O84</f>
        <v>In</v>
      </c>
    </row>
    <row r="84" spans="1:59" ht="21.75" x14ac:dyDescent="0.2">
      <c r="B84" s="22" t="str">
        <f>'[1]Residential Summary'!B85</f>
        <v>Trichloroethylene (TCE)</v>
      </c>
      <c r="C84" s="264" t="str">
        <f>'[1]Residential Summary'!C85</f>
        <v>79-01-6</v>
      </c>
      <c r="D84" s="8" t="str">
        <f>'[1]Residential Summary'!D85</f>
        <v>y</v>
      </c>
      <c r="E84" s="223">
        <f>'[1]Residential Summary'!E85</f>
        <v>29</v>
      </c>
      <c r="F84" s="79"/>
      <c r="G84" s="48" t="s">
        <v>1357</v>
      </c>
      <c r="H84" s="218"/>
      <c r="I84" s="218"/>
      <c r="J84" s="3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3">
        <f>(F84/E84)*'Residential Summary'!L85</f>
        <v>0</v>
      </c>
      <c r="Z84" s="224" t="str">
        <f>'[1]Residential Summary'!K85</f>
        <v>B2/C</v>
      </c>
      <c r="AA84" s="213"/>
      <c r="AB84" s="213" t="str">
        <f>'[1]Residential Summary'!O85</f>
        <v>In</v>
      </c>
    </row>
    <row r="85" spans="1:59" x14ac:dyDescent="0.2">
      <c r="A85" s="307"/>
      <c r="B85" s="22" t="str">
        <f>'[1]Residential Summary'!B86</f>
        <v>Trichlorofluoromethane</v>
      </c>
      <c r="C85" s="264" t="str">
        <f>'[1]Residential Summary'!C86</f>
        <v>75-69-4</v>
      </c>
      <c r="D85" s="8" t="str">
        <f>'[1]Residential Summary'!D86</f>
        <v>y</v>
      </c>
      <c r="E85" s="223">
        <f>'[1]Residential Summary'!E86</f>
        <v>67</v>
      </c>
      <c r="F85" s="79"/>
      <c r="G85" s="48">
        <f>(F85/E85)*'[2]Residential Summary'!F86</f>
        <v>0</v>
      </c>
      <c r="H85" s="218"/>
      <c r="I85" s="218" t="str">
        <f>'[1]Residential Summary'!I86</f>
        <v>In</v>
      </c>
      <c r="J85" s="87"/>
      <c r="K85" s="86"/>
      <c r="L85" s="86"/>
      <c r="M85" s="86"/>
      <c r="N85" s="86"/>
      <c r="O85" s="128">
        <f>G85</f>
        <v>0</v>
      </c>
      <c r="P85" s="92"/>
      <c r="Q85" s="92"/>
      <c r="R85" s="92"/>
      <c r="S85" s="128">
        <f>G85</f>
        <v>0</v>
      </c>
      <c r="T85" s="128"/>
      <c r="U85" s="86"/>
      <c r="V85" s="86"/>
      <c r="W85" s="86"/>
      <c r="X85" s="128">
        <f>G85</f>
        <v>0</v>
      </c>
      <c r="Y85" s="53" t="s">
        <v>1357</v>
      </c>
      <c r="Z85" s="224" t="str">
        <f>'[1]Residential Summary'!K86</f>
        <v>NA</v>
      </c>
      <c r="AA85" s="213"/>
      <c r="AB85" s="213"/>
    </row>
    <row r="86" spans="1:59" s="85" customFormat="1" x14ac:dyDescent="0.2">
      <c r="A86" s="307"/>
      <c r="B86" s="22" t="str">
        <f>'[1]Residential Summary'!B87</f>
        <v>1,1,2-Trichloro-1,2,2-trifluoroethane (Freon 113)</v>
      </c>
      <c r="C86" s="264" t="str">
        <f>'[1]Residential Summary'!C87</f>
        <v>76-13-1</v>
      </c>
      <c r="D86" s="8" t="str">
        <f>'[1]Residential Summary'!D87</f>
        <v>y</v>
      </c>
      <c r="E86" s="223">
        <f>'[1]Residential Summary'!E87</f>
        <v>3745</v>
      </c>
      <c r="F86" s="79"/>
      <c r="G86" s="48">
        <f>(F86/E86)*'[2]Residential Summary'!F87</f>
        <v>0</v>
      </c>
      <c r="H86" s="218"/>
      <c r="I86" s="218" t="str">
        <f>'[1]Residential Summary'!I87</f>
        <v>In</v>
      </c>
      <c r="J86" s="135"/>
      <c r="K86" s="86"/>
      <c r="L86" s="128">
        <f>G86</f>
        <v>0</v>
      </c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128">
        <f>G86</f>
        <v>0</v>
      </c>
      <c r="Y86" s="53" t="s">
        <v>1357</v>
      </c>
      <c r="Z86" s="224" t="str">
        <f>'[1]Residential Summary'!K87</f>
        <v>NA</v>
      </c>
      <c r="AA86" s="213"/>
      <c r="AB86" s="213"/>
      <c r="AC86" s="280"/>
      <c r="AD86" s="280"/>
      <c r="AE86" s="280"/>
      <c r="AF86" s="280"/>
      <c r="AG86" s="280"/>
      <c r="AH86" s="280"/>
      <c r="AI86" s="280"/>
      <c r="AJ86" s="280"/>
      <c r="AK86" s="280"/>
      <c r="AL86" s="280"/>
      <c r="AM86" s="280"/>
      <c r="AN86" s="280"/>
      <c r="AO86" s="280"/>
      <c r="AP86" s="280"/>
      <c r="AQ86" s="280"/>
      <c r="AR86" s="280"/>
      <c r="AS86" s="280"/>
      <c r="AT86" s="280"/>
      <c r="AU86" s="280"/>
      <c r="AV86" s="280"/>
      <c r="AW86" s="280"/>
      <c r="AX86" s="280"/>
      <c r="AY86" s="280"/>
      <c r="AZ86" s="280"/>
      <c r="BA86" s="280"/>
      <c r="BB86" s="280"/>
      <c r="BC86" s="280"/>
      <c r="BD86" s="280"/>
      <c r="BE86" s="280"/>
      <c r="BF86" s="280"/>
      <c r="BG86" s="280"/>
    </row>
    <row r="87" spans="1:59" s="85" customFormat="1" x14ac:dyDescent="0.2">
      <c r="A87" s="307"/>
      <c r="B87" s="22" t="str">
        <f>'[1]Residential Summary'!B88</f>
        <v>1,2,4-Trimethylbenzene</v>
      </c>
      <c r="C87" s="264" t="str">
        <f>'[1]Residential Summary'!C88</f>
        <v>95-63-6</v>
      </c>
      <c r="D87" s="8" t="str">
        <f>'[1]Residential Summary'!D88</f>
        <v>y</v>
      </c>
      <c r="E87" s="223">
        <f>'[1]Residential Summary'!E88</f>
        <v>8</v>
      </c>
      <c r="F87" s="79"/>
      <c r="G87" s="48">
        <f>(F87/E87)*'[2]Residential Summary'!F88</f>
        <v>0</v>
      </c>
      <c r="H87" s="218"/>
      <c r="I87" s="218" t="str">
        <f>'[1]Residential Summary'!I88</f>
        <v>In</v>
      </c>
      <c r="J87" s="135"/>
      <c r="K87" s="128">
        <f>G87</f>
        <v>0</v>
      </c>
      <c r="L87" s="128">
        <f>G87</f>
        <v>0</v>
      </c>
      <c r="M87" s="86"/>
      <c r="N87" s="86"/>
      <c r="O87" s="128">
        <f>G87</f>
        <v>0</v>
      </c>
      <c r="P87" s="128">
        <f>G87</f>
        <v>0</v>
      </c>
      <c r="Q87" s="86"/>
      <c r="R87" s="86"/>
      <c r="S87" s="128">
        <f>G87</f>
        <v>0</v>
      </c>
      <c r="T87" s="128"/>
      <c r="U87" s="86"/>
      <c r="V87" s="86"/>
      <c r="W87" s="86"/>
      <c r="X87" s="128">
        <f>G87</f>
        <v>0</v>
      </c>
      <c r="Y87" s="53" t="s">
        <v>1357</v>
      </c>
      <c r="Z87" s="224" t="str">
        <f>'[1]Residential Summary'!K88</f>
        <v>NA</v>
      </c>
      <c r="AA87" s="213"/>
      <c r="AB87" s="213"/>
      <c r="AC87" s="280"/>
      <c r="AD87" s="280"/>
      <c r="AE87" s="280"/>
      <c r="AF87" s="280"/>
      <c r="AG87" s="280"/>
      <c r="AH87" s="280"/>
      <c r="AI87" s="280"/>
      <c r="AJ87" s="280"/>
      <c r="AK87" s="280"/>
      <c r="AL87" s="280"/>
      <c r="AM87" s="280"/>
      <c r="AN87" s="280"/>
      <c r="AO87" s="280"/>
      <c r="AP87" s="280"/>
      <c r="AQ87" s="280"/>
      <c r="AR87" s="280"/>
      <c r="AS87" s="280"/>
      <c r="AT87" s="280"/>
      <c r="AU87" s="280"/>
      <c r="AV87" s="280"/>
      <c r="AW87" s="280"/>
      <c r="AX87" s="280"/>
      <c r="AY87" s="280"/>
      <c r="AZ87" s="280"/>
      <c r="BA87" s="280"/>
      <c r="BB87" s="280"/>
      <c r="BC87" s="280"/>
      <c r="BD87" s="280"/>
      <c r="BE87" s="280"/>
      <c r="BF87" s="280"/>
      <c r="BG87" s="280"/>
    </row>
    <row r="88" spans="1:59" s="85" customFormat="1" x14ac:dyDescent="0.2">
      <c r="A88" s="307"/>
      <c r="B88" s="22" t="str">
        <f>'[1]Residential Summary'!B89</f>
        <v>1,3,5-Trimethylbenzene</v>
      </c>
      <c r="C88" s="264" t="str">
        <f>'[1]Residential Summary'!C89</f>
        <v>108-67-8</v>
      </c>
      <c r="D88" s="8" t="str">
        <f>'[1]Residential Summary'!D89</f>
        <v>y</v>
      </c>
      <c r="E88" s="223">
        <f>'[1]Residential Summary'!E89</f>
        <v>3</v>
      </c>
      <c r="F88" s="79"/>
      <c r="G88" s="48">
        <f>(F88/E88)*'[2]Residential Summary'!F89</f>
        <v>0</v>
      </c>
      <c r="H88" s="218"/>
      <c r="I88" s="218" t="str">
        <f>'[1]Residential Summary'!I89</f>
        <v>In</v>
      </c>
      <c r="J88" s="87"/>
      <c r="K88" s="128">
        <f>G88</f>
        <v>0</v>
      </c>
      <c r="L88" s="128">
        <f>G88</f>
        <v>0</v>
      </c>
      <c r="M88" s="86"/>
      <c r="N88" s="86"/>
      <c r="O88" s="128">
        <f>G88</f>
        <v>0</v>
      </c>
      <c r="P88" s="128">
        <f>G88</f>
        <v>0</v>
      </c>
      <c r="Q88" s="86"/>
      <c r="R88" s="86"/>
      <c r="S88" s="128">
        <f>G88</f>
        <v>0</v>
      </c>
      <c r="T88" s="128"/>
      <c r="U88" s="86"/>
      <c r="V88" s="86"/>
      <c r="W88" s="86"/>
      <c r="X88" s="128">
        <f>G88</f>
        <v>0</v>
      </c>
      <c r="Y88" s="53" t="s">
        <v>1357</v>
      </c>
      <c r="Z88" s="224" t="str">
        <f>'[1]Residential Summary'!K89</f>
        <v>NA</v>
      </c>
      <c r="AA88" s="213"/>
      <c r="AB88" s="213"/>
      <c r="AC88" s="280"/>
      <c r="AD88" s="280"/>
      <c r="AE88" s="280"/>
      <c r="AF88" s="280"/>
      <c r="AG88" s="280"/>
      <c r="AH88" s="280"/>
      <c r="AI88" s="280"/>
      <c r="AJ88" s="280"/>
      <c r="AK88" s="280"/>
      <c r="AL88" s="280"/>
      <c r="AM88" s="280"/>
      <c r="AN88" s="280"/>
      <c r="AO88" s="280"/>
      <c r="AP88" s="280"/>
      <c r="AQ88" s="280"/>
      <c r="AR88" s="280"/>
      <c r="AS88" s="280"/>
      <c r="AT88" s="280"/>
      <c r="AU88" s="280"/>
      <c r="AV88" s="280"/>
      <c r="AW88" s="280"/>
      <c r="AX88" s="280"/>
      <c r="AY88" s="280"/>
      <c r="AZ88" s="280"/>
      <c r="BA88" s="280"/>
      <c r="BB88" s="280"/>
      <c r="BC88" s="280"/>
      <c r="BD88" s="280"/>
      <c r="BE88" s="280"/>
      <c r="BF88" s="280"/>
      <c r="BG88" s="280"/>
    </row>
    <row r="89" spans="1:59" s="85" customFormat="1" ht="21.75" x14ac:dyDescent="0.2">
      <c r="A89" s="263"/>
      <c r="B89" s="22" t="str">
        <f>'[1]Residential Summary'!B90</f>
        <v>Vinyl chloride</v>
      </c>
      <c r="C89" s="264" t="str">
        <f>'[1]Residential Summary'!C90</f>
        <v>75-01-4</v>
      </c>
      <c r="D89" s="8" t="str">
        <f>'[1]Residential Summary'!D90</f>
        <v>y</v>
      </c>
      <c r="E89" s="223">
        <f>'[1]Residential Summary'!E90</f>
        <v>0.8</v>
      </c>
      <c r="F89" s="79"/>
      <c r="G89" s="48">
        <f>(F89/E89)*'[2]Residential Summary'!F90</f>
        <v>0</v>
      </c>
      <c r="H89" s="218"/>
      <c r="I89" s="218" t="s">
        <v>1363</v>
      </c>
      <c r="J89" s="30"/>
      <c r="K89" s="19"/>
      <c r="L89" s="19"/>
      <c r="M89" s="19"/>
      <c r="N89" s="19"/>
      <c r="O89" s="19"/>
      <c r="P89" s="11">
        <f>G89</f>
        <v>0</v>
      </c>
      <c r="Q89" s="19"/>
      <c r="R89" s="11">
        <f>G89</f>
        <v>0</v>
      </c>
      <c r="S89" s="19"/>
      <c r="T89" s="19"/>
      <c r="U89" s="19"/>
      <c r="V89" s="19"/>
      <c r="W89" s="19"/>
      <c r="X89" s="19"/>
      <c r="Y89" s="53">
        <f>(F89/E89)*'Residential Summary'!L90</f>
        <v>0</v>
      </c>
      <c r="Z89" s="224" t="str">
        <f>'[1]Residential Summary'!K90</f>
        <v>Known</v>
      </c>
      <c r="AA89" s="213"/>
      <c r="AB89" s="213" t="str">
        <f>'[1]Residential Summary'!O90</f>
        <v>In</v>
      </c>
      <c r="AC89" s="280"/>
      <c r="AD89" s="280"/>
      <c r="AE89" s="280"/>
      <c r="AF89" s="280"/>
      <c r="AG89" s="280"/>
      <c r="AH89" s="280"/>
      <c r="AI89" s="280"/>
      <c r="AJ89" s="280"/>
      <c r="AK89" s="280"/>
      <c r="AL89" s="280"/>
      <c r="AM89" s="280"/>
      <c r="AN89" s="280"/>
      <c r="AO89" s="280"/>
      <c r="AP89" s="280"/>
      <c r="AQ89" s="280"/>
      <c r="AR89" s="280"/>
      <c r="AS89" s="280"/>
      <c r="AT89" s="280"/>
      <c r="AU89" s="280"/>
      <c r="AV89" s="280"/>
      <c r="AW89" s="280"/>
      <c r="AX89" s="280"/>
      <c r="AY89" s="280"/>
      <c r="AZ89" s="280"/>
      <c r="BA89" s="280"/>
      <c r="BB89" s="280"/>
      <c r="BC89" s="280"/>
      <c r="BD89" s="280"/>
      <c r="BE89" s="280"/>
      <c r="BF89" s="280"/>
      <c r="BG89" s="280"/>
    </row>
    <row r="90" spans="1:59" x14ac:dyDescent="0.2">
      <c r="B90" s="22" t="str">
        <f>'[1]Residential Summary'!B91</f>
        <v>Xylenes (mixed)</v>
      </c>
      <c r="C90" s="264" t="str">
        <f>'[1]Residential Summary'!C91</f>
        <v>1330-20-7</v>
      </c>
      <c r="D90" s="8" t="str">
        <f>'[1]Residential Summary'!D91</f>
        <v>y</v>
      </c>
      <c r="E90" s="223">
        <f>'[1]Residential Summary'!E91</f>
        <v>45</v>
      </c>
      <c r="F90" s="79"/>
      <c r="G90" s="48">
        <f>(F90/E90)*'[2]Residential Summary'!F91</f>
        <v>0</v>
      </c>
      <c r="H90" s="218"/>
      <c r="I90" s="218" t="str">
        <f>'[1]Residential Summary'!I91</f>
        <v>In</v>
      </c>
      <c r="J90" s="30"/>
      <c r="K90" s="19"/>
      <c r="L90" s="11">
        <f>G90</f>
        <v>0</v>
      </c>
      <c r="M90" s="19"/>
      <c r="N90" s="19"/>
      <c r="O90" s="11">
        <f>G90</f>
        <v>0</v>
      </c>
      <c r="P90" s="19"/>
      <c r="Q90" s="19"/>
      <c r="R90" s="11">
        <f>G90</f>
        <v>0</v>
      </c>
      <c r="S90" s="11"/>
      <c r="T90" s="11"/>
      <c r="U90" s="19"/>
      <c r="V90" s="19"/>
      <c r="W90" s="19"/>
      <c r="X90" s="11">
        <f>G90</f>
        <v>0</v>
      </c>
      <c r="Y90" s="53" t="s">
        <v>1357</v>
      </c>
      <c r="Z90" s="224" t="str">
        <f>'[1]Residential Summary'!K91</f>
        <v>NA</v>
      </c>
      <c r="AA90" s="213"/>
      <c r="AB90" s="213"/>
    </row>
    <row r="91" spans="1:59" x14ac:dyDescent="0.2">
      <c r="A91" s="304" t="str">
        <f>'[1]Residential Summary'!A92</f>
        <v>Non/Semi Volatile Organics</v>
      </c>
      <c r="B91" s="22"/>
      <c r="C91" s="264"/>
      <c r="D91" s="8"/>
      <c r="E91" s="223"/>
      <c r="F91" s="79"/>
      <c r="G91" s="48"/>
      <c r="H91" s="218"/>
      <c r="I91" s="218"/>
      <c r="J91" s="87"/>
      <c r="K91" s="128"/>
      <c r="L91" s="92"/>
      <c r="M91" s="92"/>
      <c r="N91" s="92"/>
      <c r="O91" s="92"/>
      <c r="P91" s="86"/>
      <c r="Q91" s="86"/>
      <c r="R91" s="86"/>
      <c r="S91" s="86"/>
      <c r="T91" s="86"/>
      <c r="U91" s="86"/>
      <c r="V91" s="86"/>
      <c r="W91" s="86"/>
      <c r="X91" s="86"/>
      <c r="Y91" s="53"/>
      <c r="Z91" s="224"/>
      <c r="AA91" s="213"/>
      <c r="AB91" s="213"/>
    </row>
    <row r="92" spans="1:59" ht="21.75" x14ac:dyDescent="0.2">
      <c r="B92" s="22" t="str">
        <f>'[1]Residential Summary'!B93</f>
        <v>Benzoic acid</v>
      </c>
      <c r="C92" s="264" t="str">
        <f>'[1]Residential Summary'!C93</f>
        <v>65-85-0</v>
      </c>
      <c r="D92" s="8"/>
      <c r="E92" s="223">
        <f>'[1]Residential Summary'!E93</f>
        <v>50000</v>
      </c>
      <c r="F92" s="79"/>
      <c r="G92" s="48">
        <f>(F92/E92)*'[2]Residential Summary'!F93</f>
        <v>0</v>
      </c>
      <c r="H92" s="218"/>
      <c r="I92" s="219" t="str">
        <f>'[1]Residential Summary'!I93</f>
        <v>In Or</v>
      </c>
      <c r="J92" s="135"/>
      <c r="K92" s="128"/>
      <c r="L92" s="92"/>
      <c r="M92" s="92"/>
      <c r="N92" s="92"/>
      <c r="O92" s="92"/>
      <c r="P92" s="86"/>
      <c r="Q92" s="86"/>
      <c r="R92" s="86"/>
      <c r="S92" s="86"/>
      <c r="T92" s="86"/>
      <c r="U92" s="86"/>
      <c r="V92" s="86"/>
      <c r="W92" s="86"/>
      <c r="X92" s="86"/>
      <c r="Y92" s="53" t="s">
        <v>1357</v>
      </c>
      <c r="Z92" s="224" t="str">
        <f>'[1]Residential Summary'!K93</f>
        <v>D</v>
      </c>
      <c r="AA92" s="213"/>
      <c r="AB92" s="213"/>
    </row>
    <row r="93" spans="1:59" x14ac:dyDescent="0.2">
      <c r="A93" s="307"/>
      <c r="B93" s="22" t="str">
        <f>'[1]Residential Summary'!B94</f>
        <v>Benzyl alcohol</v>
      </c>
      <c r="C93" s="264" t="str">
        <f>'[1]Residential Summary'!C94</f>
        <v>100-51-6</v>
      </c>
      <c r="D93" s="8"/>
      <c r="E93" s="223">
        <f>'[1]Residential Summary'!E94</f>
        <v>8700</v>
      </c>
      <c r="F93" s="79"/>
      <c r="G93" s="48">
        <f>(F93/E93)*'[2]Residential Summary'!F94</f>
        <v>0</v>
      </c>
      <c r="H93" s="218" t="str">
        <f>'[1]Residential Summary'!H94</f>
        <v>In</v>
      </c>
      <c r="I93" s="218" t="str">
        <f>'[1]Residential Summary'!I94</f>
        <v>Or</v>
      </c>
      <c r="J93" s="87"/>
      <c r="K93" s="88"/>
      <c r="L93" s="86"/>
      <c r="M93" s="86"/>
      <c r="N93" s="86"/>
      <c r="O93" s="86"/>
      <c r="P93" s="128">
        <f>G93</f>
        <v>0</v>
      </c>
      <c r="Q93" s="86"/>
      <c r="R93" s="86"/>
      <c r="S93" s="86"/>
      <c r="T93" s="86"/>
      <c r="U93" s="86"/>
      <c r="V93" s="86"/>
      <c r="W93" s="86"/>
      <c r="X93" s="86"/>
      <c r="Y93" s="53" t="s">
        <v>1357</v>
      </c>
      <c r="Z93" s="224" t="str">
        <f>'[1]Residential Summary'!K94</f>
        <v>NA</v>
      </c>
      <c r="AA93" s="213"/>
      <c r="AB93" s="213"/>
    </row>
    <row r="94" spans="1:59" s="85" customFormat="1" x14ac:dyDescent="0.2">
      <c r="A94" s="263"/>
      <c r="B94" s="22" t="str">
        <f>'[1]Residential Summary'!B95</f>
        <v>Bis (2 - chloroethyl)ether</v>
      </c>
      <c r="C94" s="264" t="str">
        <f>'[1]Residential Summary'!C95</f>
        <v>111-44-4</v>
      </c>
      <c r="D94" s="8"/>
      <c r="E94" s="223">
        <f>'[1]Residential Summary'!E95</f>
        <v>2.5</v>
      </c>
      <c r="F94" s="79"/>
      <c r="G94" s="48" t="s">
        <v>1357</v>
      </c>
      <c r="H94" s="218"/>
      <c r="I94" s="218"/>
      <c r="J94" s="30"/>
      <c r="K94" s="19"/>
      <c r="L94" s="92"/>
      <c r="M94" s="92"/>
      <c r="N94" s="92"/>
      <c r="O94" s="92"/>
      <c r="P94" s="19"/>
      <c r="Q94" s="19"/>
      <c r="R94" s="19"/>
      <c r="S94" s="19"/>
      <c r="T94" s="19"/>
      <c r="U94" s="19"/>
      <c r="V94" s="19"/>
      <c r="W94" s="19"/>
      <c r="X94" s="19"/>
      <c r="Y94" s="53">
        <f>(F94/E94)*'Residential Summary'!L95</f>
        <v>0</v>
      </c>
      <c r="Z94" s="224" t="str">
        <f>'[1]Residential Summary'!K95</f>
        <v>B2</v>
      </c>
      <c r="AA94" s="213"/>
      <c r="AB94" s="213" t="str">
        <f>'[1]Residential Summary'!O95</f>
        <v>In</v>
      </c>
      <c r="AC94" s="280"/>
      <c r="AD94" s="280"/>
      <c r="AE94" s="280"/>
      <c r="AF94" s="280"/>
      <c r="AG94" s="280"/>
      <c r="AH94" s="280"/>
      <c r="AI94" s="280"/>
      <c r="AJ94" s="280"/>
      <c r="AK94" s="280"/>
      <c r="AL94" s="280"/>
      <c r="AM94" s="280"/>
      <c r="AN94" s="280"/>
      <c r="AO94" s="280"/>
      <c r="AP94" s="280"/>
      <c r="AQ94" s="280"/>
      <c r="AR94" s="280"/>
      <c r="AS94" s="280"/>
      <c r="AT94" s="280"/>
      <c r="AU94" s="280"/>
      <c r="AV94" s="280"/>
      <c r="AW94" s="280"/>
      <c r="AX94" s="280"/>
      <c r="AY94" s="280"/>
      <c r="AZ94" s="280"/>
      <c r="BA94" s="280"/>
      <c r="BB94" s="280"/>
      <c r="BC94" s="280"/>
      <c r="BD94" s="280"/>
      <c r="BE94" s="280"/>
      <c r="BF94" s="280"/>
      <c r="BG94" s="280"/>
    </row>
    <row r="95" spans="1:59" x14ac:dyDescent="0.2">
      <c r="B95" s="22" t="str">
        <f>'[1]Residential Summary'!B96</f>
        <v>Bis (chloromethyl) ether</v>
      </c>
      <c r="C95" s="264" t="str">
        <f>'[1]Residential Summary'!C96</f>
        <v>542-88-1</v>
      </c>
      <c r="D95" s="8"/>
      <c r="E95" s="223">
        <f>'[1]Residential Summary'!E96</f>
        <v>2E-3</v>
      </c>
      <c r="F95" s="79"/>
      <c r="G95" s="48" t="s">
        <v>1357</v>
      </c>
      <c r="H95" s="218"/>
      <c r="I95" s="218"/>
      <c r="J95" s="30"/>
      <c r="K95" s="19"/>
      <c r="L95" s="92"/>
      <c r="M95" s="92"/>
      <c r="N95" s="92"/>
      <c r="O95" s="92"/>
      <c r="P95" s="19"/>
      <c r="Q95" s="19"/>
      <c r="R95" s="19"/>
      <c r="S95" s="19"/>
      <c r="T95" s="19"/>
      <c r="U95" s="19"/>
      <c r="V95" s="19"/>
      <c r="W95" s="19"/>
      <c r="X95" s="19"/>
      <c r="Y95" s="53">
        <f>(F95/E95)*'Residential Summary'!L96</f>
        <v>0</v>
      </c>
      <c r="Z95" s="224" t="str">
        <f>'[1]Residential Summary'!K96</f>
        <v>A</v>
      </c>
      <c r="AA95" s="213"/>
      <c r="AB95" s="213" t="str">
        <f>'[1]Residential Summary'!O96</f>
        <v>In</v>
      </c>
    </row>
    <row r="96" spans="1:59" x14ac:dyDescent="0.2">
      <c r="B96" s="22" t="str">
        <f>'[1]Residential Summary'!B97</f>
        <v>Bromoform (tribromomethane)</v>
      </c>
      <c r="C96" s="264" t="str">
        <f>'[1]Residential Summary'!C97</f>
        <v>75-25-2</v>
      </c>
      <c r="D96" s="8"/>
      <c r="E96" s="223">
        <f>'[1]Residential Summary'!E97</f>
        <v>370</v>
      </c>
      <c r="F96" s="79"/>
      <c r="G96" s="48" t="s">
        <v>1357</v>
      </c>
      <c r="H96" s="218" t="str">
        <f>'[1]Residential Summary'!H97</f>
        <v>In</v>
      </c>
      <c r="I96" s="218" t="str">
        <f>'[1]Residential Summary'!I97</f>
        <v>?</v>
      </c>
      <c r="J96" s="30"/>
      <c r="K96" s="19"/>
      <c r="L96" s="92"/>
      <c r="M96" s="92"/>
      <c r="N96" s="92"/>
      <c r="O96" s="92"/>
      <c r="P96" s="11"/>
      <c r="Q96" s="11"/>
      <c r="R96" s="19"/>
      <c r="S96" s="19"/>
      <c r="T96" s="19"/>
      <c r="U96" s="19"/>
      <c r="V96" s="19"/>
      <c r="W96" s="19"/>
      <c r="X96" s="19"/>
      <c r="Y96" s="53">
        <f>(F96/E96)*'Residential Summary'!L97</f>
        <v>0</v>
      </c>
      <c r="Z96" s="224" t="str">
        <f>'[1]Residential Summary'!K97</f>
        <v>B2</v>
      </c>
      <c r="AA96" s="213"/>
      <c r="AB96" s="213" t="str">
        <f>'[1]Residential Summary'!O97</f>
        <v>In</v>
      </c>
    </row>
    <row r="97" spans="1:59" x14ac:dyDescent="0.2">
      <c r="A97" s="307"/>
      <c r="B97" s="22" t="str">
        <f>'[1]Residential Summary'!B98</f>
        <v>Butyl benzylphthalate</v>
      </c>
      <c r="C97" s="264" t="str">
        <f>'[1]Residential Summary'!C98</f>
        <v>85-68-7</v>
      </c>
      <c r="D97" s="8"/>
      <c r="E97" s="223">
        <f>'[1]Residential Summary'!E98</f>
        <v>580</v>
      </c>
      <c r="F97" s="79"/>
      <c r="G97" s="48">
        <f>(F97/E97)*'[2]Residential Summary'!F98</f>
        <v>0</v>
      </c>
      <c r="H97" s="218"/>
      <c r="I97" s="218" t="str">
        <f>'[1]Residential Summary'!I98</f>
        <v>Or</v>
      </c>
      <c r="J97" s="87"/>
      <c r="K97" s="86"/>
      <c r="L97" s="88"/>
      <c r="M97" s="86"/>
      <c r="N97" s="86"/>
      <c r="O97" s="86"/>
      <c r="P97" s="128">
        <f>G97</f>
        <v>0</v>
      </c>
      <c r="Q97" s="86"/>
      <c r="R97" s="86"/>
      <c r="S97" s="86"/>
      <c r="T97" s="86"/>
      <c r="U97" s="86"/>
      <c r="V97" s="86"/>
      <c r="W97" s="86"/>
      <c r="X97" s="86"/>
      <c r="Y97" s="53" t="s">
        <v>1357</v>
      </c>
      <c r="Z97" s="224" t="str">
        <f>'[1]Residential Summary'!K98</f>
        <v>C</v>
      </c>
      <c r="AA97" s="213"/>
      <c r="AB97" s="213"/>
    </row>
    <row r="98" spans="1:59" s="85" customFormat="1" x14ac:dyDescent="0.2">
      <c r="A98" s="263"/>
      <c r="B98" s="22" t="str">
        <f>'[1]Residential Summary'!B99</f>
        <v>Dibenzofuran</v>
      </c>
      <c r="C98" s="264" t="str">
        <f>'[1]Residential Summary'!C99</f>
        <v>132-64-9</v>
      </c>
      <c r="D98" s="8"/>
      <c r="E98" s="223">
        <f>'[1]Residential Summary'!E99</f>
        <v>104</v>
      </c>
      <c r="F98" s="79"/>
      <c r="G98" s="48">
        <f>(F98/E98)*'[2]Residential Summary'!F99</f>
        <v>0</v>
      </c>
      <c r="H98" s="218" t="str">
        <f>'[1]Residential Summary'!H99</f>
        <v>In</v>
      </c>
      <c r="I98" s="218" t="str">
        <f>'[1]Residential Summary'!I99</f>
        <v>Or</v>
      </c>
      <c r="J98" s="30"/>
      <c r="K98" s="19"/>
      <c r="L98" s="11"/>
      <c r="M98" s="11"/>
      <c r="N98" s="19"/>
      <c r="O98" s="11">
        <f>G98</f>
        <v>0</v>
      </c>
      <c r="P98" s="19"/>
      <c r="Q98" s="19"/>
      <c r="R98" s="19"/>
      <c r="S98" s="19"/>
      <c r="T98" s="19"/>
      <c r="U98" s="19"/>
      <c r="V98" s="19"/>
      <c r="W98" s="19"/>
      <c r="X98" s="19"/>
      <c r="Y98" s="53" t="s">
        <v>1357</v>
      </c>
      <c r="Z98" s="224" t="str">
        <f>'[1]Residential Summary'!K99</f>
        <v>NA</v>
      </c>
      <c r="AA98" s="213"/>
      <c r="AB98" s="213"/>
      <c r="AC98" s="280"/>
      <c r="AD98" s="280"/>
      <c r="AE98" s="280"/>
      <c r="AF98" s="280"/>
      <c r="AG98" s="280"/>
      <c r="AH98" s="280"/>
      <c r="AI98" s="280"/>
      <c r="AJ98" s="280"/>
      <c r="AK98" s="280"/>
      <c r="AL98" s="280"/>
      <c r="AM98" s="280"/>
      <c r="AN98" s="280"/>
      <c r="AO98" s="280"/>
      <c r="AP98" s="280"/>
      <c r="AQ98" s="280"/>
      <c r="AR98" s="280"/>
      <c r="AS98" s="280"/>
      <c r="AT98" s="280"/>
      <c r="AU98" s="280"/>
      <c r="AV98" s="280"/>
      <c r="AW98" s="280"/>
      <c r="AX98" s="280"/>
      <c r="AY98" s="280"/>
      <c r="AZ98" s="280"/>
      <c r="BA98" s="280"/>
      <c r="BB98" s="280"/>
      <c r="BC98" s="280"/>
      <c r="BD98" s="280"/>
      <c r="BE98" s="280"/>
      <c r="BF98" s="280"/>
      <c r="BG98" s="280"/>
    </row>
    <row r="99" spans="1:59" x14ac:dyDescent="0.2">
      <c r="B99" s="22" t="str">
        <f>'[1]Residential Summary'!B100</f>
        <v>1,4 - Dibromobenzene</v>
      </c>
      <c r="C99" s="264" t="str">
        <f>'[1]Residential Summary'!C100</f>
        <v>106-37-6</v>
      </c>
      <c r="D99" s="8"/>
      <c r="E99" s="223">
        <f>'[1]Residential Summary'!E100</f>
        <v>260</v>
      </c>
      <c r="F99" s="79"/>
      <c r="G99" s="48">
        <f>(F99/E99)*'[2]Residential Summary'!F100</f>
        <v>0</v>
      </c>
      <c r="H99" s="218" t="str">
        <f>'[1]Residential Summary'!H100</f>
        <v>In</v>
      </c>
      <c r="I99" s="218" t="str">
        <f>'[1]Residential Summary'!I100</f>
        <v>?</v>
      </c>
      <c r="J99" s="30"/>
      <c r="K99" s="19"/>
      <c r="L99" s="19"/>
      <c r="M99" s="19"/>
      <c r="N99" s="19"/>
      <c r="O99" s="19"/>
      <c r="P99" s="11">
        <f>G99</f>
        <v>0</v>
      </c>
      <c r="Q99" s="11"/>
      <c r="R99" s="19"/>
      <c r="S99" s="19"/>
      <c r="T99" s="19"/>
      <c r="U99" s="19"/>
      <c r="V99" s="19"/>
      <c r="W99" s="19"/>
      <c r="X99" s="19"/>
      <c r="Y99" s="53" t="s">
        <v>1357</v>
      </c>
      <c r="Z99" s="224" t="str">
        <f>'[1]Residential Summary'!K100</f>
        <v>NA</v>
      </c>
      <c r="AA99" s="213"/>
      <c r="AB99" s="213"/>
    </row>
    <row r="100" spans="1:59" x14ac:dyDescent="0.2">
      <c r="B100" s="22" t="str">
        <f>'[1]Residential Summary'!B101</f>
        <v>Dibromochloromethane</v>
      </c>
      <c r="C100" s="264" t="str">
        <f>'[1]Residential Summary'!C101</f>
        <v>124-48-1</v>
      </c>
      <c r="D100" s="8"/>
      <c r="E100" s="223">
        <f>'[1]Residential Summary'!E101</f>
        <v>12</v>
      </c>
      <c r="F100" s="79"/>
      <c r="G100" s="48" t="s">
        <v>1357</v>
      </c>
      <c r="H100" s="218" t="str">
        <f>'[1]Residential Summary'!H101</f>
        <v>In</v>
      </c>
      <c r="I100" s="218" t="str">
        <f>'[1]Residential Summary'!I101</f>
        <v>?</v>
      </c>
      <c r="J100" s="30"/>
      <c r="K100" s="19"/>
      <c r="L100" s="19"/>
      <c r="M100" s="19"/>
      <c r="N100" s="19"/>
      <c r="O100" s="19"/>
      <c r="P100" s="11"/>
      <c r="Q100" s="11"/>
      <c r="R100" s="19"/>
      <c r="S100" s="19"/>
      <c r="T100" s="19"/>
      <c r="U100" s="19"/>
      <c r="V100" s="19"/>
      <c r="W100" s="19"/>
      <c r="X100" s="19"/>
      <c r="Y100" s="53">
        <f>(F100/E100)*'Residential Summary'!L101</f>
        <v>0</v>
      </c>
      <c r="Z100" s="224" t="str">
        <f>'[1]Residential Summary'!K101</f>
        <v>C</v>
      </c>
      <c r="AA100" s="213"/>
      <c r="AB100" s="213" t="str">
        <f>'[1]Residential Summary'!O101</f>
        <v>In</v>
      </c>
    </row>
    <row r="101" spans="1:59" x14ac:dyDescent="0.2">
      <c r="B101" s="22" t="str">
        <f>'[1]Residential Summary'!B102</f>
        <v>Dibutyl phthalate</v>
      </c>
      <c r="C101" s="264" t="str">
        <f>'[1]Residential Summary'!C102</f>
        <v>84-74-2</v>
      </c>
      <c r="D101" s="8"/>
      <c r="E101" s="223">
        <f>'[1]Residential Summary'!E102</f>
        <v>2440</v>
      </c>
      <c r="F101" s="79"/>
      <c r="G101" s="48">
        <f>(F101/E101)*'[2]Residential Summary'!F102</f>
        <v>0</v>
      </c>
      <c r="H101" s="218"/>
      <c r="I101" s="218" t="str">
        <f>'[1]Residential Summary'!I102</f>
        <v>Or</v>
      </c>
      <c r="J101" s="3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1">
        <f>G101</f>
        <v>0</v>
      </c>
      <c r="Y101" s="53" t="s">
        <v>1357</v>
      </c>
      <c r="Z101" s="224" t="str">
        <f>'[1]Residential Summary'!K102</f>
        <v>D</v>
      </c>
      <c r="AA101" s="213"/>
      <c r="AB101" s="213"/>
    </row>
    <row r="102" spans="1:59" x14ac:dyDescent="0.2">
      <c r="B102" s="22" t="str">
        <f>'[1]Residential Summary'!B103</f>
        <v>1,2 - Dichlorobenzene</v>
      </c>
      <c r="C102" s="264" t="str">
        <f>'[1]Residential Summary'!C103</f>
        <v>95-50-1</v>
      </c>
      <c r="D102" s="8"/>
      <c r="E102" s="223">
        <f>'[1]Residential Summary'!E103</f>
        <v>26</v>
      </c>
      <c r="F102" s="79"/>
      <c r="G102" s="48">
        <f>(F102/E102)*'[2]Residential Summary'!F103</f>
        <v>0</v>
      </c>
      <c r="H102" s="218"/>
      <c r="I102" s="218" t="str">
        <f>'[1]Residential Summary'!I103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1">
        <f>G102</f>
        <v>0</v>
      </c>
      <c r="Y102" s="53" t="s">
        <v>1357</v>
      </c>
      <c r="Z102" s="224" t="str">
        <f>'[1]Residential Summary'!K103</f>
        <v>D</v>
      </c>
      <c r="AA102" s="213"/>
      <c r="AB102" s="213"/>
    </row>
    <row r="103" spans="1:59" x14ac:dyDescent="0.2">
      <c r="B103" s="22" t="str">
        <f>'[1]Residential Summary'!B104</f>
        <v>1,3 - Dichlorobenzene</v>
      </c>
      <c r="C103" s="264" t="str">
        <f>'[1]Residential Summary'!C104</f>
        <v>541-73-1</v>
      </c>
      <c r="D103" s="8"/>
      <c r="E103" s="223">
        <f>'[1]Residential Summary'!E104</f>
        <v>26</v>
      </c>
      <c r="F103" s="79"/>
      <c r="G103" s="48">
        <f>(F103/E103)*'[2]Residential Summary'!F104</f>
        <v>0</v>
      </c>
      <c r="H103" s="218" t="str">
        <f>'[1]Residential Summary'!H104</f>
        <v>In</v>
      </c>
      <c r="I103" s="218" t="str">
        <f>'[1]Residential Summary'!I104</f>
        <v>?</v>
      </c>
      <c r="J103" s="30"/>
      <c r="K103" s="19"/>
      <c r="L103" s="19"/>
      <c r="M103" s="19"/>
      <c r="N103" s="19"/>
      <c r="O103" s="19"/>
      <c r="P103" s="11">
        <f>G103</f>
        <v>0</v>
      </c>
      <c r="Q103" s="19"/>
      <c r="R103" s="19"/>
      <c r="S103" s="19"/>
      <c r="T103" s="19"/>
      <c r="U103" s="19"/>
      <c r="V103" s="19"/>
      <c r="W103" s="11">
        <f>G103</f>
        <v>0</v>
      </c>
      <c r="X103" s="11"/>
      <c r="Y103" s="53" t="s">
        <v>1357</v>
      </c>
      <c r="Z103" s="224" t="str">
        <f>'[1]Residential Summary'!K104</f>
        <v>D</v>
      </c>
      <c r="AA103" s="213"/>
      <c r="AB103" s="213"/>
    </row>
    <row r="104" spans="1:59" ht="21.75" x14ac:dyDescent="0.2">
      <c r="B104" s="22" t="str">
        <f>'[1]Residential Summary'!B105</f>
        <v>1,4 - Dichlorobenzene</v>
      </c>
      <c r="C104" s="264" t="str">
        <f>'[1]Residential Summary'!C105</f>
        <v>106-46-7</v>
      </c>
      <c r="D104" s="8"/>
      <c r="E104" s="223">
        <f>'[1]Residential Summary'!E105</f>
        <v>30</v>
      </c>
      <c r="F104" s="79"/>
      <c r="G104" s="48">
        <f>(F104/E104)*'[2]Residential Summary'!F105</f>
        <v>0</v>
      </c>
      <c r="H104" s="219" t="str">
        <f>'[1]Residential Summary'!H105</f>
        <v>Or De</v>
      </c>
      <c r="I104" s="218" t="str">
        <f>'[1]Residential Summary'!I105</f>
        <v>In</v>
      </c>
      <c r="J104" s="30"/>
      <c r="K104" s="19"/>
      <c r="L104" s="19"/>
      <c r="M104" s="19"/>
      <c r="N104" s="19"/>
      <c r="O104" s="11">
        <f>G104</f>
        <v>0</v>
      </c>
      <c r="P104" s="11">
        <f>G104</f>
        <v>0</v>
      </c>
      <c r="Q104" s="11"/>
      <c r="R104" s="19"/>
      <c r="S104" s="19"/>
      <c r="T104" s="19"/>
      <c r="U104" s="19"/>
      <c r="V104" s="19"/>
      <c r="W104" s="19"/>
      <c r="X104" s="19"/>
      <c r="Y104" s="53">
        <f>(F104/E104)*'Residential Summary'!L105</f>
        <v>0</v>
      </c>
      <c r="Z104" s="224" t="str">
        <f>'[1]Residential Summary'!K105</f>
        <v>C</v>
      </c>
      <c r="AA104" s="213"/>
      <c r="AB104" s="213" t="str">
        <f>'[1]Residential Summary'!O105</f>
        <v>In</v>
      </c>
    </row>
    <row r="105" spans="1:59" x14ac:dyDescent="0.2">
      <c r="B105" s="22" t="str">
        <f>'[1]Residential Summary'!B106</f>
        <v>3,3' - Dichlorobenzidine</v>
      </c>
      <c r="C105" s="264" t="str">
        <f>'[1]Residential Summary'!C106</f>
        <v>91-94-1</v>
      </c>
      <c r="D105" s="8"/>
      <c r="E105" s="223">
        <f>'[1]Residential Summary'!E106</f>
        <v>25</v>
      </c>
      <c r="F105" s="79"/>
      <c r="G105" s="48" t="s">
        <v>1357</v>
      </c>
      <c r="H105" s="218"/>
      <c r="I105" s="218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3">
        <f>(F105/E105)*'Residential Summary'!L106</f>
        <v>0</v>
      </c>
      <c r="Z105" s="224" t="str">
        <f>'[1]Residential Summary'!K106</f>
        <v>B2</v>
      </c>
      <c r="AA105" s="213"/>
      <c r="AB105" s="213" t="str">
        <f>'[1]Residential Summary'!O106</f>
        <v>Or</v>
      </c>
    </row>
    <row r="106" spans="1:59" x14ac:dyDescent="0.2">
      <c r="A106" s="307"/>
      <c r="B106" s="22" t="str">
        <f>'[1]Residential Summary'!B107</f>
        <v>2,4-Dichlorophenol</v>
      </c>
      <c r="C106" s="264" t="str">
        <f>'[1]Residential Summary'!C107</f>
        <v>120-83-2</v>
      </c>
      <c r="D106" s="8"/>
      <c r="E106" s="223">
        <f>'[1]Residential Summary'!E107</f>
        <v>48</v>
      </c>
      <c r="F106" s="79"/>
      <c r="G106" s="48">
        <f>(F106/E106)*'[2]Residential Summary'!F107</f>
        <v>0</v>
      </c>
      <c r="H106" s="218"/>
      <c r="I106" s="218" t="str">
        <f>'[1]Residential Summary'!I107</f>
        <v>Or</v>
      </c>
      <c r="J106" s="87"/>
      <c r="K106" s="92"/>
      <c r="L106" s="92"/>
      <c r="M106" s="92"/>
      <c r="N106" s="128">
        <f>G106</f>
        <v>0</v>
      </c>
      <c r="O106" s="92"/>
      <c r="P106" s="128"/>
      <c r="Q106" s="88"/>
      <c r="R106" s="86"/>
      <c r="S106" s="86"/>
      <c r="T106" s="86"/>
      <c r="U106" s="86"/>
      <c r="V106" s="86"/>
      <c r="W106" s="86"/>
      <c r="X106" s="86"/>
      <c r="Y106" s="53" t="s">
        <v>1357</v>
      </c>
      <c r="Z106" s="224" t="str">
        <f>'[1]Residential Summary'!K107</f>
        <v>NA</v>
      </c>
      <c r="AA106" s="213"/>
      <c r="AB106" s="213"/>
    </row>
    <row r="107" spans="1:59" s="85" customFormat="1" x14ac:dyDescent="0.2">
      <c r="A107" s="263"/>
      <c r="B107" s="22" t="str">
        <f>'[1]Residential Summary'!B108</f>
        <v>Di(2 - ethylhexyl)phthalate (bis-ethylhexyl phthalate)</v>
      </c>
      <c r="C107" s="264" t="str">
        <f>'[1]Residential Summary'!C108</f>
        <v>117-81-7</v>
      </c>
      <c r="D107" s="8"/>
      <c r="E107" s="223">
        <f>'[1]Residential Summary'!E108</f>
        <v>570</v>
      </c>
      <c r="F107" s="79"/>
      <c r="G107" s="48">
        <f>(F107/E107)*'[2]Residential Summary'!F108</f>
        <v>0</v>
      </c>
      <c r="H107" s="218" t="str">
        <f>'[1]Residential Summary'!H108</f>
        <v>In</v>
      </c>
      <c r="I107" s="218" t="str">
        <f>'[1]Residential Summary'!I108</f>
        <v>Or</v>
      </c>
      <c r="J107" s="30"/>
      <c r="K107" s="19"/>
      <c r="L107" s="19"/>
      <c r="M107" s="19"/>
      <c r="N107" s="19"/>
      <c r="O107" s="19"/>
      <c r="P107" s="11">
        <f>G107</f>
        <v>0</v>
      </c>
      <c r="Q107" s="11"/>
      <c r="R107" s="19"/>
      <c r="S107" s="19"/>
      <c r="T107" s="19"/>
      <c r="U107" s="19"/>
      <c r="V107" s="19"/>
      <c r="W107" s="19"/>
      <c r="X107" s="19"/>
      <c r="Y107" s="53">
        <f>(F107/E107)*'Residential Summary'!L108</f>
        <v>0</v>
      </c>
      <c r="Z107" s="224" t="str">
        <f>'[1]Residential Summary'!K108</f>
        <v>B2</v>
      </c>
      <c r="AA107" s="213"/>
      <c r="AB107" s="213" t="str">
        <f>'[1]Residential Summary'!O108</f>
        <v>Or</v>
      </c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80"/>
      <c r="AT107" s="280"/>
      <c r="AU107" s="280"/>
      <c r="AV107" s="280"/>
      <c r="AW107" s="280"/>
      <c r="AX107" s="280"/>
      <c r="AY107" s="280"/>
      <c r="AZ107" s="280"/>
      <c r="BA107" s="280"/>
      <c r="BB107" s="280"/>
      <c r="BC107" s="280"/>
      <c r="BD107" s="280"/>
      <c r="BE107" s="280"/>
      <c r="BF107" s="280"/>
      <c r="BG107" s="280"/>
    </row>
    <row r="108" spans="1:59" x14ac:dyDescent="0.2">
      <c r="B108" s="22" t="str">
        <f>'[1]Residential Summary'!B109</f>
        <v>2,4-Dimethylphenol</v>
      </c>
      <c r="C108" s="264" t="str">
        <f>'[1]Residential Summary'!C109</f>
        <v>105-67-9</v>
      </c>
      <c r="D108" s="8"/>
      <c r="E108" s="223">
        <f>'[1]Residential Summary'!E109</f>
        <v>390</v>
      </c>
      <c r="F108" s="79"/>
      <c r="G108" s="48">
        <f>(F108/E108)*'[2]Residential Summary'!F109</f>
        <v>0</v>
      </c>
      <c r="H108" s="218"/>
      <c r="I108" s="218" t="str">
        <f>'[1]Residential Summary'!I109</f>
        <v>Or</v>
      </c>
      <c r="J108" s="30"/>
      <c r="K108" s="11">
        <f>G108</f>
        <v>0</v>
      </c>
      <c r="L108" s="11">
        <f>G108</f>
        <v>0</v>
      </c>
      <c r="M108" s="19"/>
      <c r="N108" s="19"/>
      <c r="O108" s="19"/>
      <c r="P108" s="11"/>
      <c r="Q108" s="11"/>
      <c r="R108" s="19"/>
      <c r="S108" s="19"/>
      <c r="T108" s="19"/>
      <c r="U108" s="19"/>
      <c r="V108" s="19"/>
      <c r="W108" s="19"/>
      <c r="X108" s="19"/>
      <c r="Y108" s="53" t="s">
        <v>1357</v>
      </c>
      <c r="Z108" s="224" t="str">
        <f>'[1]Residential Summary'!K109</f>
        <v>NA</v>
      </c>
      <c r="AA108" s="213"/>
      <c r="AB108" s="213"/>
    </row>
    <row r="109" spans="1:59" x14ac:dyDescent="0.2">
      <c r="B109" s="22" t="str">
        <f>'[1]Residential Summary'!B110</f>
        <v>Di - n - octyl phthalate</v>
      </c>
      <c r="C109" s="264" t="str">
        <f>'[1]Residential Summary'!C110</f>
        <v>117-84-0</v>
      </c>
      <c r="D109" s="8"/>
      <c r="E109" s="223">
        <f>'[1]Residential Summary'!E110</f>
        <v>520</v>
      </c>
      <c r="F109" s="79"/>
      <c r="G109" s="48">
        <f>(F109/E109)*'[2]Residential Summary'!F110</f>
        <v>0</v>
      </c>
      <c r="H109" s="218"/>
      <c r="I109" s="218" t="str">
        <f>'[1]Residential Summary'!I110</f>
        <v>Or</v>
      </c>
      <c r="J109" s="30"/>
      <c r="K109" s="19"/>
      <c r="L109" s="19"/>
      <c r="M109" s="19"/>
      <c r="N109" s="19"/>
      <c r="O109" s="11">
        <f>G109</f>
        <v>0</v>
      </c>
      <c r="P109" s="11">
        <f>G109</f>
        <v>0</v>
      </c>
      <c r="Q109" s="11"/>
      <c r="R109" s="19"/>
      <c r="S109" s="19"/>
      <c r="T109" s="19"/>
      <c r="U109" s="19"/>
      <c r="V109" s="19"/>
      <c r="W109" s="19"/>
      <c r="X109" s="19"/>
      <c r="Y109" s="53" t="s">
        <v>1357</v>
      </c>
      <c r="Z109" s="224" t="str">
        <f>'[1]Residential Summary'!K110</f>
        <v>NA</v>
      </c>
      <c r="AA109" s="213"/>
      <c r="AB109" s="213"/>
    </row>
    <row r="110" spans="1:59" x14ac:dyDescent="0.2">
      <c r="B110" s="22" t="str">
        <f>'[1]Residential Summary'!B111</f>
        <v>1,4-Dioxane</v>
      </c>
      <c r="C110" s="264" t="str">
        <f>'[1]Residential Summary'!C111</f>
        <v>123-91-1</v>
      </c>
      <c r="D110" s="8"/>
      <c r="E110" s="223">
        <f>'[1]Residential Summary'!E111</f>
        <v>150</v>
      </c>
      <c r="F110" s="79"/>
      <c r="G110" s="48">
        <f>(F110/E110)*'[2]Residential Summary'!F111</f>
        <v>0</v>
      </c>
      <c r="H110" s="218" t="str">
        <f>'[1]Residential Summary'!H111</f>
        <v>Or</v>
      </c>
      <c r="I110" s="218" t="str">
        <f>'[1]Residential Summary'!I111</f>
        <v>In</v>
      </c>
      <c r="J110" s="30"/>
      <c r="K110" s="11">
        <f>G110</f>
        <v>0</v>
      </c>
      <c r="L110" s="19"/>
      <c r="M110" s="19"/>
      <c r="N110" s="19"/>
      <c r="O110" s="11">
        <f>G110</f>
        <v>0</v>
      </c>
      <c r="P110" s="11">
        <f>G110</f>
        <v>0</v>
      </c>
      <c r="Q110" s="11"/>
      <c r="R110" s="19"/>
      <c r="S110" s="19"/>
      <c r="T110" s="19"/>
      <c r="U110" s="19"/>
      <c r="V110" s="19"/>
      <c r="W110" s="19"/>
      <c r="X110" s="19"/>
      <c r="Y110" s="53">
        <f>(F110/E110)*'Residential Summary'!L111</f>
        <v>0</v>
      </c>
      <c r="Z110" s="224" t="str">
        <f>'[1]Residential Summary'!K111</f>
        <v>B2</v>
      </c>
      <c r="AA110" s="213"/>
      <c r="AB110" s="213" t="str">
        <f>'[1]Residential Summary'!O111</f>
        <v>In</v>
      </c>
    </row>
    <row r="111" spans="1:59" x14ac:dyDescent="0.2">
      <c r="B111" s="22" t="str">
        <f>'[1]Residential Summary'!B112</f>
        <v>Ethylene glycol</v>
      </c>
      <c r="C111" s="264" t="str">
        <f>'[1]Residential Summary'!C112</f>
        <v>107-21-1</v>
      </c>
      <c r="D111" s="8"/>
      <c r="E111" s="223">
        <f>'[1]Residential Summary'!E112</f>
        <v>50000</v>
      </c>
      <c r="F111" s="79"/>
      <c r="G111" s="48">
        <f>(F111/E111)*'[2]Residential Summary'!F112</f>
        <v>0</v>
      </c>
      <c r="H111" s="218" t="str">
        <f>'[1]Residential Summary'!H112</f>
        <v>In</v>
      </c>
      <c r="I111" s="218" t="str">
        <f>'[1]Residential Summary'!I112</f>
        <v>Or</v>
      </c>
      <c r="J111" s="30"/>
      <c r="K111" s="19"/>
      <c r="L111" s="19"/>
      <c r="M111" s="19"/>
      <c r="N111" s="19"/>
      <c r="O111" s="11"/>
      <c r="P111" s="11">
        <f>G111</f>
        <v>0</v>
      </c>
      <c r="Q111" s="11"/>
      <c r="R111" s="11">
        <f>G111</f>
        <v>0</v>
      </c>
      <c r="S111" s="19"/>
      <c r="T111" s="19"/>
      <c r="U111" s="19"/>
      <c r="V111" s="19"/>
      <c r="W111" s="19"/>
      <c r="X111" s="19"/>
      <c r="Y111" s="53" t="s">
        <v>1357</v>
      </c>
      <c r="Z111" s="224" t="str">
        <f>'[1]Residential Summary'!K112</f>
        <v>NA</v>
      </c>
      <c r="AA111" s="213"/>
      <c r="AB111" s="213"/>
    </row>
    <row r="112" spans="1:59" ht="21.75" x14ac:dyDescent="0.2">
      <c r="B112" s="22" t="str">
        <f>'[1]Residential Summary'!B113</f>
        <v>Hexachlorobenzene</v>
      </c>
      <c r="C112" s="264" t="str">
        <f>'[1]Residential Summary'!C113</f>
        <v>118-74-1</v>
      </c>
      <c r="D112" s="8"/>
      <c r="E112" s="223">
        <f>'[1]Residential Summary'!E113</f>
        <v>5</v>
      </c>
      <c r="F112" s="79"/>
      <c r="G112" s="48" t="s">
        <v>1357</v>
      </c>
      <c r="H112" s="218" t="str">
        <f>'[1]Residential Summary'!H113</f>
        <v>In</v>
      </c>
      <c r="I112" s="218" t="str">
        <f>'[1]Residential Summary'!I113</f>
        <v>?</v>
      </c>
      <c r="J112" s="30"/>
      <c r="K112" s="19"/>
      <c r="L112" s="19"/>
      <c r="M112" s="19"/>
      <c r="N112" s="19"/>
      <c r="O112" s="11"/>
      <c r="P112" s="11"/>
      <c r="Q112" s="11"/>
      <c r="R112" s="11"/>
      <c r="S112" s="19"/>
      <c r="T112" s="19"/>
      <c r="U112" s="19"/>
      <c r="V112" s="19"/>
      <c r="W112" s="19"/>
      <c r="X112" s="19"/>
      <c r="Y112" s="53">
        <f>(F112/E112)*'Residential Summary'!L113</f>
        <v>0</v>
      </c>
      <c r="Z112" s="224" t="str">
        <f>'[1]Residential Summary'!K113</f>
        <v>B2</v>
      </c>
      <c r="AA112" s="213"/>
      <c r="AB112" s="213" t="str">
        <f>'[1]Residential Summary'!O113</f>
        <v>Or In</v>
      </c>
    </row>
    <row r="113" spans="1:59" x14ac:dyDescent="0.2">
      <c r="B113" s="22" t="str">
        <f>'[1]Residential Summary'!B114</f>
        <v>Hexachlorobutadiene</v>
      </c>
      <c r="C113" s="264" t="str">
        <f>'[1]Residential Summary'!C114</f>
        <v>87-68-3</v>
      </c>
      <c r="D113" s="8"/>
      <c r="E113" s="223">
        <f>'[1]Residential Summary'!E114</f>
        <v>6</v>
      </c>
      <c r="F113" s="79"/>
      <c r="G113" s="48">
        <f>(F113/E113)*'[2]Residential Summary'!F114</f>
        <v>0</v>
      </c>
      <c r="H113" s="218" t="str">
        <f>'[1]Residential Summary'!H114</f>
        <v>In</v>
      </c>
      <c r="I113" s="218" t="str">
        <f>'[1]Residential Summary'!I114</f>
        <v>?</v>
      </c>
      <c r="J113" s="30"/>
      <c r="K113" s="19"/>
      <c r="L113" s="19"/>
      <c r="M113" s="19"/>
      <c r="N113" s="19"/>
      <c r="O113" s="11">
        <f>G113</f>
        <v>0</v>
      </c>
      <c r="P113" s="11"/>
      <c r="Q113" s="11"/>
      <c r="R113" s="19"/>
      <c r="S113" s="19"/>
      <c r="T113" s="19"/>
      <c r="U113" s="19"/>
      <c r="V113" s="19"/>
      <c r="W113" s="19"/>
      <c r="X113" s="19"/>
      <c r="Y113" s="53">
        <f>(F113/E113)*'Residential Summary'!L114</f>
        <v>0</v>
      </c>
      <c r="Z113" s="224" t="str">
        <f>'[1]Residential Summary'!K114</f>
        <v>C</v>
      </c>
      <c r="AA113" s="213"/>
      <c r="AB113" s="213" t="str">
        <f>'[1]Residential Summary'!O114</f>
        <v>In</v>
      </c>
    </row>
    <row r="114" spans="1:59" ht="32.25" x14ac:dyDescent="0.2">
      <c r="B114" s="22" t="str">
        <f>'[1]Residential Summary'!B115</f>
        <v>Hexachlorocyclopentadiene</v>
      </c>
      <c r="C114" s="264" t="str">
        <f>'[1]Residential Summary'!C115</f>
        <v>77-47-4</v>
      </c>
      <c r="D114" s="8"/>
      <c r="E114" s="223">
        <f>'[1]Residential Summary'!E115</f>
        <v>2</v>
      </c>
      <c r="F114" s="79"/>
      <c r="G114" s="48">
        <f>(F114/E114)*'[2]Residential Summary'!F115</f>
        <v>0</v>
      </c>
      <c r="H114" s="218"/>
      <c r="I114" s="218" t="str">
        <f>'[1]Residential Summary'!I115</f>
        <v>In</v>
      </c>
      <c r="J114" s="30"/>
      <c r="K114" s="19"/>
      <c r="L114" s="19"/>
      <c r="M114" s="19"/>
      <c r="N114" s="19"/>
      <c r="O114" s="11">
        <f>G114</f>
        <v>0</v>
      </c>
      <c r="P114" s="11">
        <f>G114</f>
        <v>0</v>
      </c>
      <c r="Q114" s="11"/>
      <c r="R114" s="19"/>
      <c r="S114" s="11">
        <f>G114</f>
        <v>0</v>
      </c>
      <c r="T114" s="19"/>
      <c r="U114" s="19"/>
      <c r="V114" s="19"/>
      <c r="W114" s="19"/>
      <c r="X114" s="19"/>
      <c r="Y114" s="53" t="s">
        <v>1357</v>
      </c>
      <c r="Z114" s="224" t="str">
        <f>'[1]Residential Summary'!K115</f>
        <v>not likely</v>
      </c>
      <c r="AA114" s="213"/>
      <c r="AB114" s="213"/>
    </row>
    <row r="115" spans="1:59" x14ac:dyDescent="0.2">
      <c r="B115" s="22" t="str">
        <f>'[1]Residential Summary'!B116</f>
        <v>Methanol</v>
      </c>
      <c r="C115" s="264" t="str">
        <f>'[1]Residential Summary'!C116</f>
        <v>67-56-1</v>
      </c>
      <c r="D115" s="8"/>
      <c r="E115" s="223">
        <f>'[1]Residential Summary'!E116</f>
        <v>9100</v>
      </c>
      <c r="F115" s="79"/>
      <c r="G115" s="48">
        <f>(F115/E115)*'[2]Residential Summary'!F116</f>
        <v>0</v>
      </c>
      <c r="H115" s="218"/>
      <c r="I115" s="218" t="str">
        <f>'[1]Residential Summary'!I116</f>
        <v>In</v>
      </c>
      <c r="J115" s="30"/>
      <c r="K115" s="19"/>
      <c r="L115" s="11">
        <f>G115</f>
        <v>0</v>
      </c>
      <c r="M115" s="19"/>
      <c r="N115" s="19"/>
      <c r="O115" s="11"/>
      <c r="P115" s="11">
        <f>G115</f>
        <v>0</v>
      </c>
      <c r="Q115" s="11"/>
      <c r="R115" s="11">
        <f>G115</f>
        <v>0</v>
      </c>
      <c r="S115" s="19"/>
      <c r="T115" s="19"/>
      <c r="U115" s="19"/>
      <c r="V115" s="19"/>
      <c r="W115" s="19"/>
      <c r="X115" s="19"/>
      <c r="Y115" s="53" t="s">
        <v>1357</v>
      </c>
      <c r="Z115" s="224" t="str">
        <f>'[1]Residential Summary'!K116</f>
        <v>NA</v>
      </c>
      <c r="AA115" s="213"/>
      <c r="AB115" s="213"/>
    </row>
    <row r="116" spans="1:59" x14ac:dyDescent="0.2">
      <c r="B116" s="22" t="str">
        <f>'[1]Residential Summary'!B117</f>
        <v>2 - Methylphenol (o-cresol)</v>
      </c>
      <c r="C116" s="264" t="str">
        <f>'[1]Residential Summary'!C117</f>
        <v>95-48-7</v>
      </c>
      <c r="D116" s="8"/>
      <c r="E116" s="223">
        <f>'[1]Residential Summary'!E117</f>
        <v>75</v>
      </c>
      <c r="F116" s="79"/>
      <c r="G116" s="48">
        <f>(F116/E116)*'[2]Residential Summary'!F117</f>
        <v>0</v>
      </c>
      <c r="H116" s="218"/>
      <c r="I116" s="218" t="str">
        <f>'[1]Residential Summary'!I117</f>
        <v>Or</v>
      </c>
      <c r="J116" s="136"/>
      <c r="K116" s="19"/>
      <c r="L116" s="11">
        <f>G116</f>
        <v>0</v>
      </c>
      <c r="M116" s="11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1">
        <f>G116</f>
        <v>0</v>
      </c>
      <c r="Y116" s="53" t="s">
        <v>1357</v>
      </c>
      <c r="Z116" s="224" t="str">
        <f>'[1]Residential Summary'!K117</f>
        <v>C</v>
      </c>
      <c r="AA116" s="213"/>
      <c r="AB116" s="213"/>
    </row>
    <row r="117" spans="1:59" x14ac:dyDescent="0.2">
      <c r="B117" s="22" t="str">
        <f>'[1]Residential Summary'!B118</f>
        <v>3 - Methylphenol (m-cresol)</v>
      </c>
      <c r="C117" s="264" t="str">
        <f>'[1]Residential Summary'!C118</f>
        <v>108-39-4</v>
      </c>
      <c r="D117" s="8"/>
      <c r="E117" s="223">
        <f>'[1]Residential Summary'!E118</f>
        <v>75</v>
      </c>
      <c r="F117" s="79"/>
      <c r="G117" s="48">
        <f>(F117/E117)*'[2]Residential Summary'!F118</f>
        <v>0</v>
      </c>
      <c r="H117" s="218"/>
      <c r="I117" s="218" t="str">
        <f>'[1]Residential Summary'!I118</f>
        <v>Or</v>
      </c>
      <c r="J117" s="136"/>
      <c r="K117" s="19"/>
      <c r="L117" s="11">
        <f>G117</f>
        <v>0</v>
      </c>
      <c r="M117" s="11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1">
        <f>G117</f>
        <v>0</v>
      </c>
      <c r="Y117" s="53" t="s">
        <v>1357</v>
      </c>
      <c r="Z117" s="224" t="str">
        <f>'[1]Residential Summary'!K118</f>
        <v>C</v>
      </c>
      <c r="AA117" s="213"/>
      <c r="AB117" s="213"/>
    </row>
    <row r="118" spans="1:59" x14ac:dyDescent="0.2">
      <c r="B118" s="22" t="str">
        <f>'[1]Residential Summary'!B119</f>
        <v>4 - Methylphenol (p-cresol)</v>
      </c>
      <c r="C118" s="264" t="str">
        <f>'[1]Residential Summary'!C119</f>
        <v>106-44-5</v>
      </c>
      <c r="D118" s="8"/>
      <c r="E118" s="223">
        <f>'[1]Residential Summary'!E119</f>
        <v>10</v>
      </c>
      <c r="F118" s="79"/>
      <c r="G118" s="48">
        <f>(F118/E118)*'[2]Residential Summary'!F119</f>
        <v>0</v>
      </c>
      <c r="H118" s="218"/>
      <c r="I118" s="218" t="str">
        <f>'[1]Residential Summary'!I119</f>
        <v>Or</v>
      </c>
      <c r="J118" s="136"/>
      <c r="K118" s="19"/>
      <c r="L118" s="11">
        <f>G118</f>
        <v>0</v>
      </c>
      <c r="M118" s="11"/>
      <c r="N118" s="19"/>
      <c r="O118" s="19"/>
      <c r="P118" s="19"/>
      <c r="Q118" s="19"/>
      <c r="R118" s="19"/>
      <c r="S118" s="11">
        <f>G118</f>
        <v>0</v>
      </c>
      <c r="T118" s="11"/>
      <c r="U118" s="19"/>
      <c r="V118" s="19"/>
      <c r="W118" s="19"/>
      <c r="X118" s="19"/>
      <c r="Y118" s="53" t="s">
        <v>1357</v>
      </c>
      <c r="Z118" s="224" t="str">
        <f>'[1]Residential Summary'!K119</f>
        <v>C</v>
      </c>
      <c r="AA118" s="213"/>
      <c r="AB118" s="213"/>
    </row>
    <row r="119" spans="1:59" x14ac:dyDescent="0.2">
      <c r="B119" s="22" t="str">
        <f>'[1]Residential Summary'!B120</f>
        <v>N-Nitrosodiphenylamine</v>
      </c>
      <c r="C119" s="264" t="str">
        <f>'[1]Residential Summary'!C120</f>
        <v>86-30-6</v>
      </c>
      <c r="D119" s="8"/>
      <c r="E119" s="223">
        <f>'[1]Residential Summary'!E120</f>
        <v>1950</v>
      </c>
      <c r="F119" s="79"/>
      <c r="G119" s="48" t="s">
        <v>1357</v>
      </c>
      <c r="H119" s="218"/>
      <c r="I119" s="218"/>
      <c r="J119" s="30"/>
      <c r="K119" s="19"/>
      <c r="L119" s="11"/>
      <c r="M119" s="11"/>
      <c r="N119" s="19"/>
      <c r="O119" s="19"/>
      <c r="P119" s="19"/>
      <c r="Q119" s="19"/>
      <c r="R119" s="19"/>
      <c r="S119" s="11"/>
      <c r="T119" s="11"/>
      <c r="U119" s="19"/>
      <c r="V119" s="19"/>
      <c r="W119" s="19"/>
      <c r="X119" s="11"/>
      <c r="Y119" s="53">
        <f>(F119/E119)*'[1]Residential Summary'!L120</f>
        <v>0</v>
      </c>
      <c r="Z119" s="224" t="str">
        <f>'[1]Residential Summary'!K120</f>
        <v>B2</v>
      </c>
      <c r="AA119" s="213"/>
      <c r="AB119" s="213" t="str">
        <f>'[1]Residential Summary'!O120</f>
        <v>Or</v>
      </c>
    </row>
    <row r="120" spans="1:59" x14ac:dyDescent="0.2">
      <c r="A120" s="307"/>
      <c r="B120" s="22" t="str">
        <f>'[1]Residential Summary'!B121</f>
        <v>N-Nitrosodi-N-propylamine</v>
      </c>
      <c r="C120" s="264" t="str">
        <f>'[1]Residential Summary'!C121</f>
        <v>621-64-7</v>
      </c>
      <c r="D120" s="8"/>
      <c r="E120" s="223">
        <f>'[1]Residential Summary'!E121</f>
        <v>0.7</v>
      </c>
      <c r="F120" s="79"/>
      <c r="G120" s="48" t="s">
        <v>1357</v>
      </c>
      <c r="H120" s="218"/>
      <c r="I120" s="218"/>
      <c r="J120" s="87"/>
      <c r="K120" s="86"/>
      <c r="L120" s="88"/>
      <c r="M120" s="88"/>
      <c r="N120" s="86"/>
      <c r="O120" s="86"/>
      <c r="P120" s="86"/>
      <c r="Q120" s="86"/>
      <c r="R120" s="86"/>
      <c r="S120" s="88"/>
      <c r="T120" s="88"/>
      <c r="U120" s="86"/>
      <c r="V120" s="86"/>
      <c r="W120" s="86"/>
      <c r="X120" s="88"/>
      <c r="Y120" s="53">
        <f>(F120/E120)*'[1]Residential Summary'!L121</f>
        <v>0</v>
      </c>
      <c r="Z120" s="224" t="str">
        <f>'[1]Residential Summary'!K121</f>
        <v>B2</v>
      </c>
      <c r="AA120" s="213"/>
      <c r="AB120" s="213" t="str">
        <f>'[1]Residential Summary'!O121</f>
        <v>In</v>
      </c>
    </row>
    <row r="121" spans="1:59" s="85" customFormat="1" x14ac:dyDescent="0.2">
      <c r="A121" s="263"/>
      <c r="B121" s="22" t="str">
        <f>'[1]Residential Summary'!B122</f>
        <v>Pentachlorophenol</v>
      </c>
      <c r="C121" s="264" t="str">
        <f>'[1]Residential Summary'!C122</f>
        <v>87-86-5</v>
      </c>
      <c r="D121" s="8"/>
      <c r="E121" s="223">
        <f>'[1]Residential Summary'!E122</f>
        <v>80</v>
      </c>
      <c r="F121" s="79"/>
      <c r="G121" s="48">
        <f>(F121/E121)*'[2]Residential Summary'!F122</f>
        <v>0</v>
      </c>
      <c r="H121" s="218"/>
      <c r="I121" s="218" t="str">
        <f>'[1]Residential Summary'!I122</f>
        <v>Or</v>
      </c>
      <c r="J121" s="265"/>
      <c r="K121" s="19"/>
      <c r="L121" s="19"/>
      <c r="M121" s="19"/>
      <c r="N121" s="19"/>
      <c r="O121" s="11">
        <f>G121</f>
        <v>0</v>
      </c>
      <c r="P121" s="11">
        <f>G121</f>
        <v>0</v>
      </c>
      <c r="Q121" s="11"/>
      <c r="R121" s="11">
        <f>G121</f>
        <v>0</v>
      </c>
      <c r="S121" s="19"/>
      <c r="T121" s="19"/>
      <c r="U121" s="19"/>
      <c r="V121" s="19"/>
      <c r="W121" s="19"/>
      <c r="X121" s="19"/>
      <c r="Y121" s="53">
        <f>(F121/E121)*'[1]Residential Summary'!L122</f>
        <v>0</v>
      </c>
      <c r="Z121" s="224" t="str">
        <f>'[1]Residential Summary'!K122</f>
        <v>B2</v>
      </c>
      <c r="AA121" s="213"/>
      <c r="AB121" s="213" t="str">
        <f>'[1]Residential Summary'!O122</f>
        <v>Or</v>
      </c>
      <c r="AC121" s="280"/>
      <c r="AD121" s="280"/>
      <c r="AE121" s="280"/>
      <c r="AF121" s="280"/>
      <c r="AG121" s="280"/>
      <c r="AH121" s="280"/>
      <c r="AI121" s="280"/>
      <c r="AJ121" s="280"/>
      <c r="AK121" s="280"/>
      <c r="AL121" s="280"/>
      <c r="AM121" s="280"/>
      <c r="AN121" s="280"/>
      <c r="AO121" s="280"/>
      <c r="AP121" s="280"/>
      <c r="AQ121" s="280"/>
      <c r="AR121" s="280"/>
      <c r="AS121" s="280"/>
      <c r="AT121" s="280"/>
      <c r="AU121" s="280"/>
      <c r="AV121" s="280"/>
      <c r="AW121" s="280"/>
      <c r="AX121" s="280"/>
      <c r="AY121" s="280"/>
      <c r="AZ121" s="280"/>
      <c r="BA121" s="280"/>
      <c r="BB121" s="280"/>
      <c r="BC121" s="280"/>
      <c r="BD121" s="280"/>
      <c r="BE121" s="280"/>
      <c r="BF121" s="280"/>
      <c r="BG121" s="280"/>
    </row>
    <row r="122" spans="1:59" s="85" customFormat="1" x14ac:dyDescent="0.2">
      <c r="A122" s="263"/>
      <c r="B122" s="618" t="s">
        <v>1041</v>
      </c>
      <c r="C122" s="542" t="s">
        <v>1042</v>
      </c>
      <c r="D122" s="8"/>
      <c r="E122" s="223">
        <v>77</v>
      </c>
      <c r="F122" s="79"/>
      <c r="G122" s="48">
        <f>(F122/E122)*'[2]Residential Summary'!F123</f>
        <v>0</v>
      </c>
      <c r="H122" s="218"/>
      <c r="I122" s="218"/>
      <c r="J122" s="265"/>
      <c r="K122" s="11">
        <f>G122</f>
        <v>0</v>
      </c>
      <c r="L122" s="19"/>
      <c r="M122" s="19"/>
      <c r="N122" s="19"/>
      <c r="O122" s="11"/>
      <c r="P122" s="11">
        <f>G122</f>
        <v>0</v>
      </c>
      <c r="Q122" s="11"/>
      <c r="R122" s="11">
        <f>G122</f>
        <v>0</v>
      </c>
      <c r="S122" s="19"/>
      <c r="T122" s="19"/>
      <c r="U122" s="19"/>
      <c r="V122" s="19"/>
      <c r="W122" s="11">
        <f>G122</f>
        <v>0</v>
      </c>
      <c r="X122" s="19"/>
      <c r="Y122" s="53" t="s">
        <v>1357</v>
      </c>
      <c r="Z122" s="224"/>
      <c r="AA122" s="213"/>
      <c r="AB122" s="213"/>
      <c r="AC122" s="280"/>
      <c r="AD122" s="280"/>
      <c r="AE122" s="280"/>
      <c r="AF122" s="280"/>
      <c r="AG122" s="280"/>
      <c r="AH122" s="280"/>
      <c r="AI122" s="280"/>
      <c r="AJ122" s="280"/>
      <c r="AK122" s="280"/>
      <c r="AL122" s="280"/>
      <c r="AM122" s="280"/>
      <c r="AN122" s="280"/>
      <c r="AO122" s="280"/>
      <c r="AP122" s="280"/>
      <c r="AQ122" s="280"/>
      <c r="AR122" s="280"/>
      <c r="AS122" s="280"/>
      <c r="AT122" s="280"/>
      <c r="AU122" s="280"/>
      <c r="AV122" s="280"/>
      <c r="AW122" s="280"/>
      <c r="AX122" s="280"/>
      <c r="AY122" s="280"/>
      <c r="AZ122" s="280"/>
      <c r="BA122" s="280"/>
      <c r="BB122" s="280"/>
      <c r="BC122" s="280"/>
      <c r="BD122" s="280"/>
      <c r="BE122" s="280"/>
      <c r="BF122" s="280"/>
      <c r="BG122" s="280"/>
    </row>
    <row r="123" spans="1:59" s="85" customFormat="1" x14ac:dyDescent="0.2">
      <c r="A123" s="263"/>
      <c r="B123" s="287" t="s">
        <v>15</v>
      </c>
      <c r="C123" s="91" t="s">
        <v>16</v>
      </c>
      <c r="D123" s="8"/>
      <c r="E123" s="223">
        <v>2.1</v>
      </c>
      <c r="F123" s="79"/>
      <c r="G123" s="48">
        <f>(F123/E123)*'[2]Residential Summary'!F124</f>
        <v>0</v>
      </c>
      <c r="H123" s="218"/>
      <c r="I123" s="218" t="s">
        <v>1355</v>
      </c>
      <c r="J123" s="136"/>
      <c r="K123" s="11"/>
      <c r="L123" s="19"/>
      <c r="M123" s="19"/>
      <c r="N123" s="11">
        <f>G123</f>
        <v>0</v>
      </c>
      <c r="O123" s="11"/>
      <c r="P123" s="11">
        <f>G123</f>
        <v>0</v>
      </c>
      <c r="Q123" s="11"/>
      <c r="R123" s="11">
        <f>G123</f>
        <v>0</v>
      </c>
      <c r="S123" s="19"/>
      <c r="T123" s="19"/>
      <c r="U123" s="19"/>
      <c r="V123" s="19"/>
      <c r="W123" s="19"/>
      <c r="X123" s="19"/>
      <c r="Y123" s="53" t="s">
        <v>1357</v>
      </c>
      <c r="Z123" s="224" t="s">
        <v>1357</v>
      </c>
      <c r="AA123" s="213"/>
      <c r="AB123" s="213" t="s">
        <v>1355</v>
      </c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  <c r="AO123" s="280"/>
      <c r="AP123" s="280"/>
      <c r="AQ123" s="280"/>
      <c r="AR123" s="280"/>
      <c r="AS123" s="280"/>
      <c r="AT123" s="280"/>
      <c r="AU123" s="280"/>
      <c r="AV123" s="280"/>
      <c r="AW123" s="280"/>
      <c r="AX123" s="280"/>
      <c r="AY123" s="280"/>
      <c r="AZ123" s="280"/>
      <c r="BA123" s="280"/>
      <c r="BB123" s="280"/>
      <c r="BC123" s="280"/>
      <c r="BD123" s="280"/>
      <c r="BE123" s="280"/>
      <c r="BF123" s="280"/>
      <c r="BG123" s="280"/>
    </row>
    <row r="124" spans="1:59" s="85" customFormat="1" x14ac:dyDescent="0.2">
      <c r="A124" s="263"/>
      <c r="B124" s="287" t="s">
        <v>17</v>
      </c>
      <c r="C124" s="91" t="s">
        <v>18</v>
      </c>
      <c r="D124" s="8"/>
      <c r="E124" s="223">
        <v>2.1</v>
      </c>
      <c r="F124" s="79"/>
      <c r="G124" s="48">
        <f>(F124/E124)*'[2]Residential Summary'!F125</f>
        <v>0</v>
      </c>
      <c r="H124" s="218"/>
      <c r="I124" s="218" t="s">
        <v>1355</v>
      </c>
      <c r="J124" s="136"/>
      <c r="K124" s="19"/>
      <c r="L124" s="19"/>
      <c r="M124" s="19"/>
      <c r="N124" s="19"/>
      <c r="O124" s="11"/>
      <c r="P124" s="11">
        <f>G124</f>
        <v>0</v>
      </c>
      <c r="Q124" s="11"/>
      <c r="R124" s="11">
        <f>G124</f>
        <v>0</v>
      </c>
      <c r="S124" s="19"/>
      <c r="T124" s="19"/>
      <c r="U124" s="19"/>
      <c r="V124" s="19"/>
      <c r="W124" s="11">
        <f>G124</f>
        <v>0</v>
      </c>
      <c r="X124" s="19"/>
      <c r="Y124" s="53" t="s">
        <v>1357</v>
      </c>
      <c r="Z124" s="224" t="s">
        <v>1357</v>
      </c>
      <c r="AA124" s="213"/>
      <c r="AB124" s="213" t="s">
        <v>1355</v>
      </c>
      <c r="AC124" s="280"/>
      <c r="AD124" s="280"/>
      <c r="AE124" s="280"/>
      <c r="AF124" s="280"/>
      <c r="AG124" s="280"/>
      <c r="AH124" s="280"/>
      <c r="AI124" s="280"/>
      <c r="AJ124" s="280"/>
      <c r="AK124" s="280"/>
      <c r="AL124" s="280"/>
      <c r="AM124" s="280"/>
      <c r="AN124" s="280"/>
      <c r="AO124" s="280"/>
      <c r="AP124" s="280"/>
      <c r="AQ124" s="280"/>
      <c r="AR124" s="280"/>
      <c r="AS124" s="280"/>
      <c r="AT124" s="280"/>
      <c r="AU124" s="280"/>
      <c r="AV124" s="280"/>
      <c r="AW124" s="280"/>
      <c r="AX124" s="280"/>
      <c r="AY124" s="280"/>
      <c r="AZ124" s="280"/>
      <c r="BA124" s="280"/>
      <c r="BB124" s="280"/>
      <c r="BC124" s="280"/>
      <c r="BD124" s="280"/>
      <c r="BE124" s="280"/>
      <c r="BF124" s="280"/>
      <c r="BG124" s="280"/>
    </row>
    <row r="125" spans="1:59" ht="21.75" x14ac:dyDescent="0.2">
      <c r="A125" s="307"/>
      <c r="B125" s="22" t="str">
        <f>'[1]Residential Summary'!B125</f>
        <v>Phenol</v>
      </c>
      <c r="C125" s="264" t="str">
        <f>'[1]Residential Summary'!C125</f>
        <v>108-95-2</v>
      </c>
      <c r="D125" s="8"/>
      <c r="E125" s="223">
        <f>'[1]Residential Summary'!E125</f>
        <v>1500</v>
      </c>
      <c r="F125" s="79"/>
      <c r="G125" s="48">
        <f>(F125/E125)*'[2]Residential Summary'!F126</f>
        <v>0</v>
      </c>
      <c r="H125" s="219" t="str">
        <f>'[1]Residential Summary'!H125</f>
        <v>In De</v>
      </c>
      <c r="I125" s="218" t="str">
        <f>'[1]Residential Summary'!I125</f>
        <v>Or</v>
      </c>
      <c r="J125" s="265" t="s">
        <v>259</v>
      </c>
      <c r="K125" s="86"/>
      <c r="L125" s="86"/>
      <c r="M125" s="88"/>
      <c r="N125" s="88"/>
      <c r="O125" s="86"/>
      <c r="P125" s="86"/>
      <c r="Q125" s="86"/>
      <c r="R125" s="88"/>
      <c r="S125" s="86"/>
      <c r="T125" s="86"/>
      <c r="U125" s="86"/>
      <c r="V125" s="86"/>
      <c r="W125" s="86"/>
      <c r="X125" s="86"/>
      <c r="Y125" s="53" t="s">
        <v>1357</v>
      </c>
      <c r="Z125" s="224" t="str">
        <f>'[1]Residential Summary'!K125</f>
        <v>NA</v>
      </c>
      <c r="AA125" s="213"/>
      <c r="AB125" s="213"/>
    </row>
    <row r="126" spans="1:59" s="85" customFormat="1" x14ac:dyDescent="0.2">
      <c r="A126" s="307"/>
      <c r="B126" s="22" t="str">
        <f>'[1]Residential Summary'!B126</f>
        <v>2,3,4,6-Tetrachlorophenol</v>
      </c>
      <c r="C126" s="264" t="str">
        <f>'[1]Residential Summary'!C126</f>
        <v>58-90-2</v>
      </c>
      <c r="D126" s="8"/>
      <c r="E126" s="223">
        <f>'[1]Residential Summary'!E126</f>
        <v>636</v>
      </c>
      <c r="F126" s="79"/>
      <c r="G126" s="48">
        <f>(F126/E126)*'[2]Residential Summary'!F127</f>
        <v>0</v>
      </c>
      <c r="H126" s="218" t="str">
        <f>'[1]Residential Summary'!H126</f>
        <v>In</v>
      </c>
      <c r="I126" s="218" t="str">
        <f>'[1]Residential Summary'!I126</f>
        <v>Or</v>
      </c>
      <c r="J126" s="87"/>
      <c r="K126" s="86"/>
      <c r="L126" s="88"/>
      <c r="M126" s="86"/>
      <c r="N126" s="86"/>
      <c r="O126" s="88"/>
      <c r="P126" s="128">
        <f>G126</f>
        <v>0</v>
      </c>
      <c r="Q126" s="88"/>
      <c r="R126" s="86"/>
      <c r="S126" s="86"/>
      <c r="T126" s="86"/>
      <c r="U126" s="86"/>
      <c r="V126" s="86"/>
      <c r="W126" s="86"/>
      <c r="X126" s="86"/>
      <c r="Y126" s="53" t="s">
        <v>1357</v>
      </c>
      <c r="Z126" s="224" t="str">
        <f>'[1]Residential Summary'!K126</f>
        <v>NA</v>
      </c>
      <c r="AA126" s="213"/>
      <c r="AB126" s="213"/>
      <c r="AC126" s="280"/>
      <c r="AD126" s="280"/>
      <c r="AE126" s="280"/>
      <c r="AF126" s="280"/>
      <c r="AG126" s="280"/>
      <c r="AH126" s="280"/>
      <c r="AI126" s="280"/>
      <c r="AJ126" s="280"/>
      <c r="AK126" s="280"/>
      <c r="AL126" s="280"/>
      <c r="AM126" s="280"/>
      <c r="AN126" s="280"/>
      <c r="AO126" s="280"/>
      <c r="AP126" s="280"/>
      <c r="AQ126" s="280"/>
      <c r="AR126" s="280"/>
      <c r="AS126" s="280"/>
      <c r="AT126" s="280"/>
      <c r="AU126" s="280"/>
      <c r="AV126" s="280"/>
      <c r="AW126" s="280"/>
      <c r="AX126" s="280"/>
      <c r="AY126" s="280"/>
      <c r="AZ126" s="280"/>
      <c r="BA126" s="280"/>
      <c r="BB126" s="280"/>
      <c r="BC126" s="280"/>
      <c r="BD126" s="280"/>
      <c r="BE126" s="280"/>
      <c r="BF126" s="280"/>
      <c r="BG126" s="280"/>
    </row>
    <row r="127" spans="1:59" s="85" customFormat="1" x14ac:dyDescent="0.2">
      <c r="A127" s="307"/>
      <c r="B127" s="22" t="str">
        <f>'[1]Residential Summary'!B127</f>
        <v>2,4,5-Trichlorophenol</v>
      </c>
      <c r="C127" s="264" t="str">
        <f>'[1]Residential Summary'!C127</f>
        <v>95-95-4</v>
      </c>
      <c r="D127" s="8"/>
      <c r="E127" s="223">
        <f>'[1]Residential Summary'!E127</f>
        <v>1920</v>
      </c>
      <c r="F127" s="79"/>
      <c r="G127" s="48">
        <f>(F127/E127)*'[2]Residential Summary'!F128</f>
        <v>0</v>
      </c>
      <c r="H127" s="218"/>
      <c r="I127" s="218" t="str">
        <f>'[1]Residential Summary'!I127</f>
        <v>Or</v>
      </c>
      <c r="J127" s="87"/>
      <c r="K127" s="86"/>
      <c r="L127" s="86"/>
      <c r="M127" s="86"/>
      <c r="N127" s="86"/>
      <c r="O127" s="128">
        <f>G127</f>
        <v>0</v>
      </c>
      <c r="P127" s="128">
        <f>G127</f>
        <v>0</v>
      </c>
      <c r="Q127" s="86"/>
      <c r="R127" s="86"/>
      <c r="S127" s="86"/>
      <c r="T127" s="86"/>
      <c r="U127" s="86"/>
      <c r="V127" s="86"/>
      <c r="W127" s="86"/>
      <c r="X127" s="86"/>
      <c r="Y127" s="53" t="s">
        <v>1357</v>
      </c>
      <c r="Z127" s="224" t="str">
        <f>'[1]Residential Summary'!K127</f>
        <v>NA</v>
      </c>
      <c r="AA127" s="213"/>
      <c r="AB127" s="213"/>
      <c r="AC127" s="280"/>
      <c r="AD127" s="280"/>
      <c r="AE127" s="280"/>
      <c r="AF127" s="280"/>
      <c r="AG127" s="280"/>
      <c r="AH127" s="280"/>
      <c r="AI127" s="280"/>
      <c r="AJ127" s="280"/>
      <c r="AK127" s="280"/>
      <c r="AL127" s="280"/>
      <c r="AM127" s="280"/>
      <c r="AN127" s="280"/>
      <c r="AO127" s="280"/>
      <c r="AP127" s="280"/>
      <c r="AQ127" s="280"/>
      <c r="AR127" s="280"/>
      <c r="AS127" s="280"/>
      <c r="AT127" s="280"/>
      <c r="AU127" s="280"/>
      <c r="AV127" s="280"/>
      <c r="AW127" s="280"/>
      <c r="AX127" s="280"/>
      <c r="AY127" s="280"/>
      <c r="AZ127" s="280"/>
      <c r="BA127" s="280"/>
      <c r="BB127" s="280"/>
      <c r="BC127" s="280"/>
      <c r="BD127" s="280"/>
      <c r="BE127" s="280"/>
      <c r="BF127" s="280"/>
      <c r="BG127" s="280"/>
    </row>
    <row r="128" spans="1:59" s="85" customFormat="1" ht="21.75" x14ac:dyDescent="0.2">
      <c r="A128" s="307"/>
      <c r="B128" s="22" t="str">
        <f>'[1]Residential Summary'!B128</f>
        <v>2,4,6-Trichlorophenol</v>
      </c>
      <c r="C128" s="264" t="str">
        <f>'[1]Residential Summary'!C128</f>
        <v>88-06-2</v>
      </c>
      <c r="D128" s="8"/>
      <c r="E128" s="223">
        <f>'[1]Residential Summary'!E128</f>
        <v>595</v>
      </c>
      <c r="F128" s="79"/>
      <c r="G128" s="48" t="s">
        <v>1357</v>
      </c>
      <c r="H128" s="218"/>
      <c r="I128" s="218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53">
        <f>(F128/E128)*'Residential Summary'!L129</f>
        <v>0</v>
      </c>
      <c r="Z128" s="224" t="str">
        <f>'[1]Residential Summary'!K128</f>
        <v>B2</v>
      </c>
      <c r="AA128" s="213"/>
      <c r="AB128" s="213" t="str">
        <f>'[1]Residential Summary'!O128</f>
        <v>Or In</v>
      </c>
      <c r="AC128" s="280"/>
      <c r="AD128" s="280"/>
      <c r="AE128" s="280"/>
      <c r="AF128" s="280"/>
      <c r="AG128" s="280"/>
      <c r="AH128" s="280"/>
      <c r="AI128" s="280"/>
      <c r="AJ128" s="280"/>
      <c r="AK128" s="280"/>
      <c r="AL128" s="280"/>
      <c r="AM128" s="280"/>
      <c r="AN128" s="280"/>
      <c r="AO128" s="280"/>
      <c r="AP128" s="280"/>
      <c r="AQ128" s="280"/>
      <c r="AR128" s="280"/>
      <c r="AS128" s="280"/>
      <c r="AT128" s="280"/>
      <c r="AU128" s="280"/>
      <c r="AV128" s="280"/>
      <c r="AW128" s="280"/>
      <c r="AX128" s="280"/>
      <c r="AY128" s="280"/>
      <c r="AZ128" s="280"/>
      <c r="BA128" s="280"/>
      <c r="BB128" s="280"/>
      <c r="BC128" s="280"/>
      <c r="BD128" s="280"/>
      <c r="BE128" s="280"/>
      <c r="BF128" s="280"/>
      <c r="BG128" s="280"/>
    </row>
    <row r="129" spans="1:59" s="85" customFormat="1" x14ac:dyDescent="0.2">
      <c r="A129" s="304" t="str">
        <f>'[1]Residential Summary'!A129</f>
        <v>Polyaromatic Hydrocarbons</v>
      </c>
      <c r="B129" s="22"/>
      <c r="C129" s="264"/>
      <c r="D129" s="8"/>
      <c r="E129" s="223"/>
      <c r="F129" s="79"/>
      <c r="G129" s="48"/>
      <c r="H129" s="218"/>
      <c r="I129" s="218"/>
      <c r="J129" s="87"/>
      <c r="K129" s="86"/>
      <c r="L129" s="86"/>
      <c r="M129" s="86"/>
      <c r="N129" s="86"/>
      <c r="O129" s="88"/>
      <c r="P129" s="86"/>
      <c r="Q129" s="86"/>
      <c r="R129" s="88"/>
      <c r="S129" s="86"/>
      <c r="T129" s="86"/>
      <c r="U129" s="86"/>
      <c r="V129" s="86"/>
      <c r="W129" s="86"/>
      <c r="X129" s="86"/>
      <c r="Y129" s="53"/>
      <c r="Z129" s="224"/>
      <c r="AA129" s="213"/>
      <c r="AB129" s="213"/>
      <c r="AC129" s="280"/>
      <c r="AD129" s="280"/>
      <c r="AE129" s="280"/>
      <c r="AF129" s="280"/>
      <c r="AG129" s="280"/>
      <c r="AH129" s="280"/>
      <c r="AI129" s="280"/>
      <c r="AJ129" s="280"/>
      <c r="AK129" s="280"/>
      <c r="AL129" s="280"/>
      <c r="AM129" s="280"/>
      <c r="AN129" s="280"/>
      <c r="AO129" s="280"/>
      <c r="AP129" s="280"/>
      <c r="AQ129" s="280"/>
      <c r="AR129" s="280"/>
      <c r="AS129" s="280"/>
      <c r="AT129" s="280"/>
      <c r="AU129" s="280"/>
      <c r="AV129" s="280"/>
      <c r="AW129" s="280"/>
      <c r="AX129" s="280"/>
      <c r="AY129" s="280"/>
      <c r="AZ129" s="280"/>
      <c r="BA129" s="280"/>
      <c r="BB129" s="280"/>
      <c r="BC129" s="280"/>
      <c r="BD129" s="280"/>
      <c r="BE129" s="280"/>
      <c r="BF129" s="280"/>
      <c r="BG129" s="280"/>
    </row>
    <row r="130" spans="1:59" s="85" customFormat="1" x14ac:dyDescent="0.2">
      <c r="A130" s="307"/>
      <c r="B130" s="22" t="str">
        <f>'[1]Residential Summary'!B130</f>
        <v>Acenaphthene</v>
      </c>
      <c r="C130" s="264" t="str">
        <f>'[1]Residential Summary'!C130</f>
        <v>83-32-9</v>
      </c>
      <c r="D130" s="8"/>
      <c r="E130" s="223">
        <f>'[1]Residential Summary'!E130</f>
        <v>1200</v>
      </c>
      <c r="F130" s="79"/>
      <c r="G130" s="48">
        <f>(F130/E130)*'[2]Residential Summary'!F131</f>
        <v>0</v>
      </c>
      <c r="H130" s="218"/>
      <c r="I130" s="218" t="str">
        <f>'[1]Residential Summary'!I130</f>
        <v>Or</v>
      </c>
      <c r="J130" s="135"/>
      <c r="K130" s="86"/>
      <c r="L130" s="86"/>
      <c r="M130" s="86"/>
      <c r="N130" s="86"/>
      <c r="O130" s="86"/>
      <c r="P130" s="128">
        <f>G130</f>
        <v>0</v>
      </c>
      <c r="Q130" s="88"/>
      <c r="R130" s="86"/>
      <c r="S130" s="86"/>
      <c r="T130" s="86"/>
      <c r="U130" s="86"/>
      <c r="V130" s="86"/>
      <c r="W130" s="86"/>
      <c r="X130" s="86"/>
      <c r="Y130" s="53" t="s">
        <v>1357</v>
      </c>
      <c r="Z130" s="224" t="str">
        <f>'[1]Residential Summary'!K130</f>
        <v>NA</v>
      </c>
      <c r="AA130" s="213"/>
      <c r="AB130" s="213"/>
      <c r="AC130" s="280"/>
      <c r="AD130" s="280"/>
      <c r="AE130" s="280"/>
      <c r="AF130" s="280"/>
      <c r="AG130" s="280"/>
      <c r="AH130" s="280"/>
      <c r="AI130" s="280"/>
      <c r="AJ130" s="280"/>
      <c r="AK130" s="280"/>
      <c r="AL130" s="280"/>
      <c r="AM130" s="280"/>
      <c r="AN130" s="280"/>
      <c r="AO130" s="280"/>
      <c r="AP130" s="280"/>
      <c r="AQ130" s="280"/>
      <c r="AR130" s="280"/>
      <c r="AS130" s="280"/>
      <c r="AT130" s="280"/>
      <c r="AU130" s="280"/>
      <c r="AV130" s="280"/>
      <c r="AW130" s="280"/>
      <c r="AX130" s="280"/>
      <c r="AY130" s="280"/>
      <c r="AZ130" s="280"/>
      <c r="BA130" s="280"/>
      <c r="BB130" s="280"/>
      <c r="BC130" s="280"/>
      <c r="BD130" s="280"/>
      <c r="BE130" s="280"/>
      <c r="BF130" s="280"/>
      <c r="BG130" s="280"/>
    </row>
    <row r="131" spans="1:59" s="85" customFormat="1" x14ac:dyDescent="0.2">
      <c r="A131" s="307"/>
      <c r="B131" s="22" t="str">
        <f>'[1]Residential Summary'!B131</f>
        <v>Anthracene</v>
      </c>
      <c r="C131" s="264" t="str">
        <f>'[1]Residential Summary'!C131</f>
        <v>120-12-7</v>
      </c>
      <c r="D131" s="8"/>
      <c r="E131" s="223">
        <f>'[1]Residential Summary'!E131</f>
        <v>7880</v>
      </c>
      <c r="F131" s="79"/>
      <c r="G131" s="48">
        <f>(F131/E131)*'[2]Residential Summary'!F132</f>
        <v>0</v>
      </c>
      <c r="H131" s="218"/>
      <c r="I131" s="218" t="str">
        <f>'[1]Residential Summary'!I131</f>
        <v>Or</v>
      </c>
      <c r="J131" s="135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53" t="s">
        <v>1357</v>
      </c>
      <c r="Z131" s="224" t="str">
        <f>'[1]Residential Summary'!K131</f>
        <v>D</v>
      </c>
      <c r="AA131" s="213"/>
      <c r="AB131" s="213"/>
      <c r="AC131" s="280"/>
      <c r="AD131" s="280"/>
      <c r="AE131" s="280"/>
      <c r="AF131" s="280"/>
      <c r="AG131" s="280"/>
      <c r="AH131" s="280"/>
      <c r="AI131" s="280"/>
      <c r="AJ131" s="280"/>
      <c r="AK131" s="280"/>
      <c r="AL131" s="280"/>
      <c r="AM131" s="280"/>
      <c r="AN131" s="280"/>
      <c r="AO131" s="280"/>
      <c r="AP131" s="280"/>
      <c r="AQ131" s="280"/>
      <c r="AR131" s="280"/>
      <c r="AS131" s="280"/>
      <c r="AT131" s="280"/>
      <c r="AU131" s="280"/>
      <c r="AV131" s="280"/>
      <c r="AW131" s="280"/>
      <c r="AX131" s="280"/>
      <c r="AY131" s="280"/>
      <c r="AZ131" s="280"/>
      <c r="BA131" s="280"/>
      <c r="BB131" s="280"/>
      <c r="BC131" s="280"/>
      <c r="BD131" s="280"/>
      <c r="BE131" s="280"/>
      <c r="BF131" s="280"/>
      <c r="BG131" s="280"/>
    </row>
    <row r="132" spans="1:59" s="85" customFormat="1" ht="21.75" x14ac:dyDescent="0.2">
      <c r="A132" s="263"/>
      <c r="B132" s="308" t="str">
        <f>'[1]Residential Summary'!B132</f>
        <v>Benzo[a]pyrene equivalents (see BaP equiv. Calculation spreadsheeet)</v>
      </c>
      <c r="C132" s="264" t="str">
        <f>'[1]Residential Summary'!C132</f>
        <v>50-32-8</v>
      </c>
      <c r="D132" s="8"/>
      <c r="E132" s="223">
        <f>'[1]Residential Summary'!E132</f>
        <v>2</v>
      </c>
      <c r="F132" s="79"/>
      <c r="G132" s="48" t="s">
        <v>1357</v>
      </c>
      <c r="H132" s="218"/>
      <c r="I132" s="218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3">
        <f>(F132/E132)*'Residential Summary'!L133</f>
        <v>0</v>
      </c>
      <c r="Z132" s="224" t="str">
        <f>'[1]Residential Summary'!K132</f>
        <v>B2</v>
      </c>
      <c r="AA132" s="213"/>
      <c r="AB132" s="213" t="str">
        <f>'[1]Residential Summary'!O132</f>
        <v>Or</v>
      </c>
      <c r="AC132" s="280"/>
      <c r="AD132" s="280"/>
      <c r="AE132" s="280"/>
      <c r="AF132" s="280"/>
      <c r="AG132" s="280"/>
      <c r="AH132" s="280"/>
      <c r="AI132" s="280"/>
      <c r="AJ132" s="280"/>
      <c r="AK132" s="280"/>
      <c r="AL132" s="280"/>
      <c r="AM132" s="280"/>
      <c r="AN132" s="280"/>
      <c r="AO132" s="280"/>
      <c r="AP132" s="280"/>
      <c r="AQ132" s="280"/>
      <c r="AR132" s="280"/>
      <c r="AS132" s="280"/>
      <c r="AT132" s="280"/>
      <c r="AU132" s="280"/>
      <c r="AV132" s="280"/>
      <c r="AW132" s="280"/>
      <c r="AX132" s="280"/>
      <c r="AY132" s="280"/>
      <c r="AZ132" s="280"/>
      <c r="BA132" s="280"/>
      <c r="BB132" s="280"/>
      <c r="BC132" s="280"/>
      <c r="BD132" s="280"/>
      <c r="BE132" s="280"/>
      <c r="BF132" s="280"/>
      <c r="BG132" s="280"/>
    </row>
    <row r="133" spans="1:59" x14ac:dyDescent="0.2">
      <c r="B133" s="22" t="str">
        <f>'[1]Residential Summary'!B133</f>
        <v>Fluoranthene</v>
      </c>
      <c r="C133" s="264" t="str">
        <f>'[1]Residential Summary'!C133</f>
        <v>206-44-0</v>
      </c>
      <c r="D133" s="8"/>
      <c r="E133" s="223">
        <f>'[1]Residential Summary'!E133</f>
        <v>1080</v>
      </c>
      <c r="F133" s="79"/>
      <c r="G133" s="48">
        <f>(F133/E133)*'[2]Residential Summary'!F134</f>
        <v>0</v>
      </c>
      <c r="H133" s="218"/>
      <c r="I133" s="218" t="str">
        <f>'[1]Residential Summary'!I133</f>
        <v>Or</v>
      </c>
      <c r="J133" s="10"/>
      <c r="K133" s="11">
        <f>G133</f>
        <v>0</v>
      </c>
      <c r="L133" s="19"/>
      <c r="M133" s="19"/>
      <c r="N133" s="19"/>
      <c r="O133" s="11">
        <f>G133</f>
        <v>0</v>
      </c>
      <c r="P133" s="11">
        <f>G133</f>
        <v>0</v>
      </c>
      <c r="Q133" s="11"/>
      <c r="R133" s="19"/>
      <c r="S133" s="19"/>
      <c r="T133" s="19"/>
      <c r="U133" s="19"/>
      <c r="V133" s="19"/>
      <c r="W133" s="19"/>
      <c r="X133" s="19"/>
      <c r="Y133" s="53" t="s">
        <v>1357</v>
      </c>
      <c r="Z133" s="224" t="str">
        <f>'[1]Residential Summary'!K133</f>
        <v>D</v>
      </c>
      <c r="AA133" s="213"/>
      <c r="AB133" s="213"/>
    </row>
    <row r="134" spans="1:59" x14ac:dyDescent="0.2">
      <c r="B134" s="22" t="str">
        <f>'[1]Residential Summary'!B134</f>
        <v>Fluorene</v>
      </c>
      <c r="C134" s="264" t="str">
        <f>'[1]Residential Summary'!C134</f>
        <v>86-73-7</v>
      </c>
      <c r="D134" s="8"/>
      <c r="E134" s="223">
        <f>'[1]Residential Summary'!E134</f>
        <v>850</v>
      </c>
      <c r="F134" s="79"/>
      <c r="G134" s="48">
        <f>(F134/E134)*'[2]Residential Summary'!F135</f>
        <v>0</v>
      </c>
      <c r="H134" s="218"/>
      <c r="I134" s="218"/>
      <c r="J134" s="10"/>
      <c r="K134" s="11">
        <f>G134</f>
        <v>0</v>
      </c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3" t="s">
        <v>1357</v>
      </c>
      <c r="Z134" s="224" t="str">
        <f>'[1]Residential Summary'!K134</f>
        <v>D</v>
      </c>
      <c r="AA134" s="213"/>
      <c r="AB134" s="213"/>
    </row>
    <row r="135" spans="1:59" x14ac:dyDescent="0.2">
      <c r="B135" s="22" t="str">
        <f>'[1]Residential Summary'!B135</f>
        <v>2-Methyl naphthalene</v>
      </c>
      <c r="C135" s="264" t="str">
        <f>'[1]Residential Summary'!C135</f>
        <v>91-57-6</v>
      </c>
      <c r="D135" s="8"/>
      <c r="E135" s="223">
        <f>'[1]Residential Summary'!E135</f>
        <v>100</v>
      </c>
      <c r="F135" s="79"/>
      <c r="G135" s="48">
        <f>(F135/E135)*'[2]Residential Summary'!F136</f>
        <v>0</v>
      </c>
      <c r="H135" s="218" t="str">
        <f>'[1]Residential Summary'!H135</f>
        <v>In</v>
      </c>
      <c r="I135" s="218" t="str">
        <f>'[1]Residential Summary'!I135</f>
        <v>Or</v>
      </c>
      <c r="J135" s="10"/>
      <c r="K135" s="11"/>
      <c r="L135" s="19"/>
      <c r="M135" s="19"/>
      <c r="N135" s="19"/>
      <c r="O135" s="19"/>
      <c r="P135" s="19"/>
      <c r="Q135" s="19"/>
      <c r="R135" s="19"/>
      <c r="S135" s="11">
        <f>G135</f>
        <v>0</v>
      </c>
      <c r="T135" s="19"/>
      <c r="U135" s="19"/>
      <c r="V135" s="19"/>
      <c r="W135" s="19"/>
      <c r="X135" s="19"/>
      <c r="Y135" s="53" t="s">
        <v>1357</v>
      </c>
      <c r="Z135" s="224" t="str">
        <f>'[1]Residential Summary'!K135</f>
        <v>NA</v>
      </c>
      <c r="AA135" s="213"/>
      <c r="AB135" s="213"/>
    </row>
    <row r="136" spans="1:59" x14ac:dyDescent="0.2">
      <c r="B136" s="22" t="str">
        <f>'[1]Residential Summary'!B136</f>
        <v>Naphthalene - see Volatile Organics</v>
      </c>
      <c r="C136" s="264"/>
      <c r="D136" s="8"/>
      <c r="E136" s="223"/>
      <c r="F136" s="79"/>
      <c r="G136" s="48"/>
      <c r="H136" s="218"/>
      <c r="I136" s="218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3"/>
      <c r="Z136" s="224"/>
      <c r="AA136" s="213"/>
      <c r="AB136" s="213"/>
    </row>
    <row r="137" spans="1:59" x14ac:dyDescent="0.2">
      <c r="B137" s="22" t="str">
        <f>'[1]Residential Summary'!B137</f>
        <v>Pyrene</v>
      </c>
      <c r="C137" s="264" t="str">
        <f>'[1]Residential Summary'!C137</f>
        <v>129-00-0</v>
      </c>
      <c r="D137" s="8"/>
      <c r="E137" s="223">
        <f>'[1]Residential Summary'!E137</f>
        <v>890</v>
      </c>
      <c r="F137" s="79"/>
      <c r="G137" s="48">
        <f>(F137/E137)*'[2]Residential Summary'!F138</f>
        <v>0</v>
      </c>
      <c r="H137" s="218"/>
      <c r="I137" s="218" t="str">
        <f>'[1]Residential Summary'!I137</f>
        <v>Or</v>
      </c>
      <c r="J137" s="30"/>
      <c r="K137" s="19"/>
      <c r="L137" s="19"/>
      <c r="M137" s="19"/>
      <c r="N137" s="19"/>
      <c r="O137" s="11">
        <f>G137</f>
        <v>0</v>
      </c>
      <c r="P137" s="19"/>
      <c r="Q137" s="19"/>
      <c r="R137" s="19"/>
      <c r="S137" s="19"/>
      <c r="T137" s="19"/>
      <c r="U137" s="19"/>
      <c r="V137" s="19"/>
      <c r="W137" s="19"/>
      <c r="X137" s="19"/>
      <c r="Y137" s="53" t="s">
        <v>1357</v>
      </c>
      <c r="Z137" s="224" t="str">
        <f>'[1]Residential Summary'!K137</f>
        <v>D</v>
      </c>
      <c r="AA137" s="213"/>
      <c r="AB137" s="213"/>
    </row>
    <row r="138" spans="1:59" ht="21.75" x14ac:dyDescent="0.2">
      <c r="B138" s="22" t="str">
        <f>'[1]Residential Summary'!B138</f>
        <v>Quinoline</v>
      </c>
      <c r="C138" s="264" t="str">
        <f>'[1]Residential Summary'!C138</f>
        <v>91-22-5</v>
      </c>
      <c r="D138" s="8"/>
      <c r="E138" s="223">
        <f>'[1]Residential Summary'!E138</f>
        <v>4</v>
      </c>
      <c r="F138" s="79"/>
      <c r="G138" s="48" t="s">
        <v>1357</v>
      </c>
      <c r="H138" s="218"/>
      <c r="I138" s="218"/>
      <c r="J138" s="30"/>
      <c r="K138" s="19"/>
      <c r="L138" s="19"/>
      <c r="M138" s="19"/>
      <c r="N138" s="19"/>
      <c r="O138" s="11"/>
      <c r="P138" s="19"/>
      <c r="Q138" s="19"/>
      <c r="R138" s="19"/>
      <c r="S138" s="19"/>
      <c r="T138" s="19"/>
      <c r="U138" s="19"/>
      <c r="V138" s="19"/>
      <c r="W138" s="19"/>
      <c r="X138" s="19"/>
      <c r="Y138" s="53">
        <f>(F138/E138)*'Residential Summary'!L139</f>
        <v>0</v>
      </c>
      <c r="Z138" s="224" t="str">
        <f>'[1]Residential Summary'!K138</f>
        <v>likely</v>
      </c>
      <c r="AA138" s="213" t="str">
        <f>'[1]Residential Summary'!N138</f>
        <v>In</v>
      </c>
      <c r="AB138" s="213" t="str">
        <f>'[1]Residential Summary'!O138</f>
        <v>Or</v>
      </c>
    </row>
    <row r="139" spans="1:59" x14ac:dyDescent="0.2">
      <c r="A139" s="304" t="str">
        <f>'[1]Residential Summary'!A139</f>
        <v>Polychlorinated Biphenyls</v>
      </c>
      <c r="B139" s="22"/>
      <c r="C139" s="264"/>
      <c r="D139" s="8"/>
      <c r="E139" s="223"/>
      <c r="F139" s="79"/>
      <c r="G139" s="48"/>
      <c r="H139" s="218"/>
      <c r="I139" s="218"/>
      <c r="J139" s="87"/>
      <c r="K139" s="86"/>
      <c r="L139" s="86"/>
      <c r="M139" s="86"/>
      <c r="N139" s="86"/>
      <c r="O139" s="88"/>
      <c r="P139" s="86"/>
      <c r="Q139" s="86"/>
      <c r="R139" s="88"/>
      <c r="S139" s="86"/>
      <c r="T139" s="86"/>
      <c r="U139" s="86"/>
      <c r="V139" s="86"/>
      <c r="W139" s="86"/>
      <c r="X139" s="86"/>
      <c r="Y139" s="53"/>
      <c r="Z139" s="224"/>
      <c r="AA139" s="213"/>
      <c r="AB139" s="213"/>
    </row>
    <row r="140" spans="1:59" s="85" customFormat="1" ht="21.75" x14ac:dyDescent="0.2">
      <c r="A140" s="263"/>
      <c r="B140" s="22" t="str">
        <f>'[1]Residential Summary'!B140</f>
        <v>PCBs (Polychlorinated Biphenyls)</v>
      </c>
      <c r="C140" s="264" t="str">
        <f>'[1]Residential Summary'!C140</f>
        <v>1336-36-3</v>
      </c>
      <c r="D140" s="8"/>
      <c r="E140" s="223">
        <f>'[1]Residential Summary'!E140</f>
        <v>1.2</v>
      </c>
      <c r="F140" s="79"/>
      <c r="G140" s="48">
        <f>(F140/E140)*'[2]Residential Summary'!F141</f>
        <v>0</v>
      </c>
      <c r="H140" s="218" t="str">
        <f>'[1]Residential Summary'!H140</f>
        <v>In</v>
      </c>
      <c r="I140" s="218" t="str">
        <f>'[1]Residential Summary'!I140</f>
        <v>Or</v>
      </c>
      <c r="J140" s="30"/>
      <c r="K140" s="19"/>
      <c r="L140" s="19"/>
      <c r="M140" s="11"/>
      <c r="N140" s="11">
        <f>G140</f>
        <v>0</v>
      </c>
      <c r="O140" s="19"/>
      <c r="P140" s="19"/>
      <c r="Q140" s="19"/>
      <c r="R140" s="11">
        <f>G140</f>
        <v>0</v>
      </c>
      <c r="S140" s="19"/>
      <c r="T140" s="19"/>
      <c r="U140" s="19"/>
      <c r="V140" s="19"/>
      <c r="W140" s="19"/>
      <c r="X140" s="19"/>
      <c r="Y140" s="53">
        <f>(F140/E140)*'Residential Summary'!L141</f>
        <v>0</v>
      </c>
      <c r="Z140" s="224" t="str">
        <f>'[1]Residential Summary'!K140</f>
        <v>B2</v>
      </c>
      <c r="AA140" s="213"/>
      <c r="AB140" s="213" t="str">
        <f>'[1]Residential Summary'!O140</f>
        <v>Or In</v>
      </c>
      <c r="AC140" s="280"/>
      <c r="AD140" s="280"/>
      <c r="AE140" s="280"/>
      <c r="AF140" s="280"/>
      <c r="AG140" s="280"/>
      <c r="AH140" s="280"/>
      <c r="AI140" s="280"/>
      <c r="AJ140" s="280"/>
      <c r="AK140" s="280"/>
      <c r="AL140" s="280"/>
      <c r="AM140" s="280"/>
      <c r="AN140" s="280"/>
      <c r="AO140" s="280"/>
      <c r="AP140" s="280"/>
      <c r="AQ140" s="280"/>
      <c r="AR140" s="280"/>
      <c r="AS140" s="280"/>
      <c r="AT140" s="280"/>
      <c r="AU140" s="280"/>
      <c r="AV140" s="280"/>
      <c r="AW140" s="280"/>
      <c r="AX140" s="280"/>
      <c r="AY140" s="280"/>
      <c r="AZ140" s="280"/>
      <c r="BA140" s="280"/>
      <c r="BB140" s="280"/>
      <c r="BC140" s="280"/>
      <c r="BD140" s="280"/>
      <c r="BE140" s="280"/>
      <c r="BF140" s="280"/>
      <c r="BG140" s="280"/>
    </row>
    <row r="141" spans="1:59" x14ac:dyDescent="0.2">
      <c r="A141" s="304" t="str">
        <f>'[1]Residential Summary'!A141</f>
        <v>Pesticides and Herbicides</v>
      </c>
      <c r="B141" s="22"/>
      <c r="C141" s="264"/>
      <c r="D141" s="8"/>
      <c r="E141" s="223"/>
      <c r="F141" s="79"/>
      <c r="G141" s="48"/>
      <c r="H141" s="218"/>
      <c r="I141" s="218"/>
      <c r="J141" s="30"/>
      <c r="K141" s="19"/>
      <c r="L141" s="19"/>
      <c r="M141" s="11"/>
      <c r="N141" s="11"/>
      <c r="O141" s="19"/>
      <c r="P141" s="19"/>
      <c r="Q141" s="19"/>
      <c r="R141" s="11"/>
      <c r="S141" s="19"/>
      <c r="T141" s="19"/>
      <c r="U141" s="19"/>
      <c r="V141" s="19"/>
      <c r="W141" s="19"/>
      <c r="X141" s="19"/>
      <c r="Y141" s="53"/>
      <c r="Z141" s="224"/>
      <c r="AA141" s="213"/>
      <c r="AB141" s="213"/>
    </row>
    <row r="142" spans="1:59" x14ac:dyDescent="0.2">
      <c r="B142" s="22" t="str">
        <f>'[1]Residential Summary'!B142</f>
        <v>Aldrin</v>
      </c>
      <c r="C142" s="264" t="str">
        <f>'[1]Residential Summary'!C142</f>
        <v>309-00-2</v>
      </c>
      <c r="D142" s="8"/>
      <c r="E142" s="223">
        <f>'[1]Residential Summary'!E142</f>
        <v>1</v>
      </c>
      <c r="F142" s="79"/>
      <c r="G142" s="48">
        <f>(F142/E142)*'[2]Residential Summary'!F143</f>
        <v>0</v>
      </c>
      <c r="H142" s="218" t="str">
        <f>'[1]Residential Summary'!H142</f>
        <v>In</v>
      </c>
      <c r="I142" s="218" t="str">
        <f>'[1]Residential Summary'!I142</f>
        <v>Or</v>
      </c>
      <c r="J142" s="30"/>
      <c r="K142" s="19"/>
      <c r="L142" s="92"/>
      <c r="M142" s="92"/>
      <c r="N142" s="92"/>
      <c r="O142" s="92"/>
      <c r="P142" s="11">
        <f>G142</f>
        <v>0</v>
      </c>
      <c r="Q142" s="11"/>
      <c r="R142" s="19"/>
      <c r="S142" s="19"/>
      <c r="T142" s="19"/>
      <c r="U142" s="19"/>
      <c r="V142" s="19"/>
      <c r="W142" s="19"/>
      <c r="X142" s="19"/>
      <c r="Y142" s="53">
        <f>(F142/E142)*'Residential Summary'!L143</f>
        <v>0</v>
      </c>
      <c r="Z142" s="224" t="str">
        <f>'[1]Residential Summary'!K142</f>
        <v>B2</v>
      </c>
      <c r="AA142" s="213"/>
      <c r="AB142" s="213" t="str">
        <f>'[1]Residential Summary'!O142</f>
        <v>Or</v>
      </c>
    </row>
    <row r="143" spans="1:59" x14ac:dyDescent="0.2">
      <c r="B143" s="22" t="str">
        <f>'[1]Residential Summary'!B143</f>
        <v>Carbazole</v>
      </c>
      <c r="C143" s="264" t="str">
        <f>'[1]Residential Summary'!C143</f>
        <v>86-74-8</v>
      </c>
      <c r="D143" s="8"/>
      <c r="E143" s="223">
        <f>'[1]Residential Summary'!E143</f>
        <v>700</v>
      </c>
      <c r="F143" s="79"/>
      <c r="G143" s="48">
        <f>(F143/E143)*'[2]Residential Summary'!F144</f>
        <v>0</v>
      </c>
      <c r="H143" s="218"/>
      <c r="I143" s="218"/>
      <c r="J143" s="30"/>
      <c r="K143" s="19"/>
      <c r="L143" s="92"/>
      <c r="M143" s="92"/>
      <c r="N143" s="92"/>
      <c r="O143" s="92"/>
      <c r="P143" s="11"/>
      <c r="Q143" s="11"/>
      <c r="R143" s="19"/>
      <c r="S143" s="19"/>
      <c r="T143" s="19"/>
      <c r="U143" s="19"/>
      <c r="V143" s="19"/>
      <c r="W143" s="19"/>
      <c r="X143" s="19"/>
      <c r="Y143" s="53">
        <f>(F143/E143)*'Residential Summary'!L144</f>
        <v>0</v>
      </c>
      <c r="Z143" s="224" t="str">
        <f>'[1]Residential Summary'!K143</f>
        <v>B2</v>
      </c>
      <c r="AA143" s="213" t="str">
        <f>'[1]Residential Summary'!N143</f>
        <v>In</v>
      </c>
      <c r="AB143" s="213" t="str">
        <f>'[1]Residential Summary'!O143</f>
        <v>Or</v>
      </c>
    </row>
    <row r="144" spans="1:59" x14ac:dyDescent="0.2">
      <c r="B144" s="22" t="str">
        <f>'[1]Residential Summary'!B144</f>
        <v>Chloramben</v>
      </c>
      <c r="C144" s="264" t="str">
        <f>'[1]Residential Summary'!C144</f>
        <v>133-90-4</v>
      </c>
      <c r="D144" s="8"/>
      <c r="E144" s="223">
        <f>'[1]Residential Summary'!E144</f>
        <v>430</v>
      </c>
      <c r="F144" s="79"/>
      <c r="G144" s="48">
        <f>(F144/E144)*'[2]Residential Summary'!F145</f>
        <v>0</v>
      </c>
      <c r="H144" s="218" t="str">
        <f>'[1]Residential Summary'!H144</f>
        <v>In</v>
      </c>
      <c r="I144" s="218" t="str">
        <f>'[1]Residential Summary'!I144</f>
        <v>Or</v>
      </c>
      <c r="J144" s="30"/>
      <c r="K144" s="19"/>
      <c r="L144" s="19"/>
      <c r="M144" s="19"/>
      <c r="N144" s="19"/>
      <c r="O144" s="19"/>
      <c r="P144" s="128">
        <f>G144</f>
        <v>0</v>
      </c>
      <c r="Q144" s="11"/>
      <c r="R144" s="19"/>
      <c r="S144" s="19"/>
      <c r="T144" s="19"/>
      <c r="U144" s="19"/>
      <c r="V144" s="19"/>
      <c r="W144" s="19"/>
      <c r="X144" s="19"/>
      <c r="Y144" s="53" t="s">
        <v>1357</v>
      </c>
      <c r="Z144" s="225" t="str">
        <f>'[1]Residential Summary'!K144</f>
        <v>under review</v>
      </c>
      <c r="AA144" s="213"/>
      <c r="AB144" s="213"/>
    </row>
    <row r="145" spans="1:59" x14ac:dyDescent="0.2">
      <c r="B145" s="22" t="str">
        <f>'[1]Residential Summary'!B145</f>
        <v>Chlordane</v>
      </c>
      <c r="C145" s="264" t="str">
        <f>'[1]Residential Summary'!C145</f>
        <v>57-74-9</v>
      </c>
      <c r="D145" s="8"/>
      <c r="E145" s="223">
        <f>'[1]Residential Summary'!E145</f>
        <v>13</v>
      </c>
      <c r="F145" s="79"/>
      <c r="G145" s="48">
        <f>(F145/E145)*'[2]Residential Summary'!F146</f>
        <v>0</v>
      </c>
      <c r="H145" s="218"/>
      <c r="I145" s="218" t="str">
        <f>'[1]Residential Summary'!I145</f>
        <v>Or</v>
      </c>
      <c r="J145" s="30"/>
      <c r="K145" s="19"/>
      <c r="L145" s="19"/>
      <c r="M145" s="19"/>
      <c r="N145" s="19"/>
      <c r="O145" s="19"/>
      <c r="P145" s="11">
        <f>G145</f>
        <v>0</v>
      </c>
      <c r="Q145" s="11"/>
      <c r="R145" s="19"/>
      <c r="S145" s="19"/>
      <c r="T145" s="19"/>
      <c r="U145" s="19"/>
      <c r="V145" s="19"/>
      <c r="W145" s="19"/>
      <c r="X145" s="19"/>
      <c r="Y145" s="53">
        <f>(F145/E145)*'Residential Summary'!L146</f>
        <v>0</v>
      </c>
      <c r="Z145" s="224" t="str">
        <f>'[1]Residential Summary'!K145</f>
        <v>B2</v>
      </c>
      <c r="AA145" s="213"/>
      <c r="AB145" s="213" t="str">
        <f>'[1]Residential Summary'!O145</f>
        <v>Or</v>
      </c>
    </row>
    <row r="146" spans="1:59" x14ac:dyDescent="0.2">
      <c r="B146" s="22" t="str">
        <f>'[1]Residential Summary'!B146</f>
        <v>4, 4' - DDD</v>
      </c>
      <c r="C146" s="264" t="str">
        <f>'[1]Residential Summary'!C146</f>
        <v>72-54-8</v>
      </c>
      <c r="D146" s="8"/>
      <c r="E146" s="223">
        <f>'[1]Residential Summary'!E146</f>
        <v>56</v>
      </c>
      <c r="F146" s="79"/>
      <c r="G146" s="48" t="s">
        <v>1357</v>
      </c>
      <c r="H146" s="218"/>
      <c r="I146" s="218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3">
        <f>(F146/E146)*'Residential Summary'!L147</f>
        <v>0</v>
      </c>
      <c r="Z146" s="224" t="str">
        <f>'[1]Residential Summary'!K146</f>
        <v>B2</v>
      </c>
      <c r="AA146" s="213"/>
      <c r="AB146" s="213" t="str">
        <f>'[1]Residential Summary'!O146</f>
        <v>Or</v>
      </c>
    </row>
    <row r="147" spans="1:59" x14ac:dyDescent="0.2">
      <c r="B147" s="22" t="str">
        <f>'[1]Residential Summary'!B147</f>
        <v>4, 4' - DDE</v>
      </c>
      <c r="C147" s="264" t="str">
        <f>'[1]Residential Summary'!C147</f>
        <v>72-55-9</v>
      </c>
      <c r="D147" s="8"/>
      <c r="E147" s="223">
        <f>'[1]Residential Summary'!E147</f>
        <v>40</v>
      </c>
      <c r="F147" s="79"/>
      <c r="G147" s="48" t="s">
        <v>1357</v>
      </c>
      <c r="H147" s="218"/>
      <c r="I147" s="218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3">
        <f>(F147/E147)*'Residential Summary'!L148</f>
        <v>0</v>
      </c>
      <c r="Z147" s="224" t="str">
        <f>'[1]Residential Summary'!K147</f>
        <v>B2</v>
      </c>
      <c r="AA147" s="213"/>
      <c r="AB147" s="213" t="str">
        <f>'[1]Residential Summary'!O147</f>
        <v>Or</v>
      </c>
    </row>
    <row r="148" spans="1:59" x14ac:dyDescent="0.2">
      <c r="B148" s="22" t="str">
        <f>'[1]Residential Summary'!B148</f>
        <v>4, 4' - DDT</v>
      </c>
      <c r="C148" s="264" t="str">
        <f>'[1]Residential Summary'!C148</f>
        <v>50-29-3</v>
      </c>
      <c r="D148" s="8"/>
      <c r="E148" s="223">
        <f>'[1]Residential Summary'!E148</f>
        <v>15</v>
      </c>
      <c r="F148" s="79"/>
      <c r="G148" s="48">
        <f>(F148/E148)*'[2]Residential Summary'!F149</f>
        <v>0</v>
      </c>
      <c r="H148" s="218" t="str">
        <f>'[1]Residential Summary'!H148</f>
        <v>In</v>
      </c>
      <c r="I148" s="218" t="str">
        <f>'[1]Residential Summary'!I148</f>
        <v>Or</v>
      </c>
      <c r="J148" s="30"/>
      <c r="K148" s="19"/>
      <c r="L148" s="19"/>
      <c r="M148" s="19"/>
      <c r="N148" s="19"/>
      <c r="O148" s="19"/>
      <c r="P148" s="11">
        <f>G148</f>
        <v>0</v>
      </c>
      <c r="Q148" s="11"/>
      <c r="R148" s="19"/>
      <c r="S148" s="19"/>
      <c r="T148" s="19"/>
      <c r="U148" s="19"/>
      <c r="V148" s="19"/>
      <c r="W148" s="19"/>
      <c r="X148" s="19"/>
      <c r="Y148" s="53">
        <f>(F148/E148)*'Residential Summary'!L149</f>
        <v>0</v>
      </c>
      <c r="Z148" s="224" t="str">
        <f>'[1]Residential Summary'!K148</f>
        <v>B2</v>
      </c>
      <c r="AA148" s="213"/>
      <c r="AB148" s="213" t="str">
        <f>'[1]Residential Summary'!O148</f>
        <v>Or</v>
      </c>
    </row>
    <row r="149" spans="1:59" x14ac:dyDescent="0.2">
      <c r="B149" s="22" t="str">
        <f>'[1]Residential Summary'!B149</f>
        <v>Diazinon</v>
      </c>
      <c r="C149" s="264" t="str">
        <f>'[1]Residential Summary'!C149</f>
        <v>333-41-5</v>
      </c>
      <c r="D149" s="8"/>
      <c r="E149" s="223">
        <f>'[1]Residential Summary'!E149</f>
        <v>26</v>
      </c>
      <c r="F149" s="79"/>
      <c r="G149" s="48">
        <f>(F149/E149)*'[2]Residential Summary'!F150</f>
        <v>0</v>
      </c>
      <c r="H149" s="218" t="str">
        <f>'[1]Residential Summary'!H149</f>
        <v>In</v>
      </c>
      <c r="I149" s="218" t="str">
        <f>'[1]Residential Summary'!I149</f>
        <v>Or</v>
      </c>
      <c r="J149" s="30"/>
      <c r="K149" s="19"/>
      <c r="L149" s="11">
        <f>G149</f>
        <v>0</v>
      </c>
      <c r="M149" s="11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3" t="s">
        <v>1357</v>
      </c>
      <c r="Z149" s="224" t="str">
        <f>'[1]Residential Summary'!K149</f>
        <v>NA</v>
      </c>
      <c r="AA149" s="213"/>
      <c r="AB149" s="213"/>
    </row>
    <row r="150" spans="1:59" x14ac:dyDescent="0.2">
      <c r="A150" s="307"/>
      <c r="B150" s="22" t="str">
        <f>'[1]Residential Summary'!B150</f>
        <v>2,4-Dichlorophenoxyacetic acid (2,4-D)</v>
      </c>
      <c r="C150" s="264" t="str">
        <f>'[1]Residential Summary'!C150</f>
        <v>94-75-7</v>
      </c>
      <c r="D150" s="8"/>
      <c r="E150" s="223">
        <f>'[1]Residential Summary'!E150</f>
        <v>285</v>
      </c>
      <c r="F150" s="79"/>
      <c r="G150" s="48">
        <f>(F150/E150)*'[2]Residential Summary'!F151</f>
        <v>0</v>
      </c>
      <c r="H150" s="218" t="str">
        <f>'[1]Residential Summary'!H150</f>
        <v>In</v>
      </c>
      <c r="I150" s="218" t="str">
        <f>'[1]Residential Summary'!I150</f>
        <v>Or</v>
      </c>
      <c r="J150" s="87"/>
      <c r="K150" s="128">
        <f>G150</f>
        <v>0</v>
      </c>
      <c r="L150" s="92"/>
      <c r="M150" s="92"/>
      <c r="N150" s="128"/>
      <c r="O150" s="128">
        <f>G150</f>
        <v>0</v>
      </c>
      <c r="P150" s="128">
        <f>G150</f>
        <v>0</v>
      </c>
      <c r="Q150" s="88"/>
      <c r="R150" s="86"/>
      <c r="S150" s="86"/>
      <c r="T150" s="86"/>
      <c r="U150" s="86"/>
      <c r="V150" s="86"/>
      <c r="W150" s="86"/>
      <c r="X150" s="86"/>
      <c r="Y150" s="53" t="s">
        <v>1357</v>
      </c>
      <c r="Z150" s="224" t="str">
        <f>'[1]Residential Summary'!K150</f>
        <v>NA</v>
      </c>
      <c r="AA150" s="213"/>
      <c r="AB150" s="213"/>
    </row>
    <row r="151" spans="1:59" s="85" customFormat="1" x14ac:dyDescent="0.2">
      <c r="A151" s="307"/>
      <c r="B151" s="22" t="str">
        <f>'[1]Residential Summary'!B151</f>
        <v>4-(2,4-Dichlorophenoxy) butyric acid (2,4-DB)</v>
      </c>
      <c r="C151" s="264" t="str">
        <f>'[1]Residential Summary'!C151</f>
        <v>94-82-6</v>
      </c>
      <c r="D151" s="8"/>
      <c r="E151" s="223">
        <f>'[1]Residential Summary'!E151</f>
        <v>226</v>
      </c>
      <c r="F151" s="79"/>
      <c r="G151" s="48">
        <f>(F151/E151)*'[2]Residential Summary'!F152</f>
        <v>0</v>
      </c>
      <c r="H151" s="218" t="str">
        <f>'[1]Residential Summary'!H151</f>
        <v>In</v>
      </c>
      <c r="I151" s="218" t="str">
        <f>'[1]Residential Summary'!I151</f>
        <v>Or</v>
      </c>
      <c r="J151" s="87"/>
      <c r="K151" s="128">
        <f>G151</f>
        <v>0</v>
      </c>
      <c r="L151" s="92"/>
      <c r="M151" s="92"/>
      <c r="N151" s="128"/>
      <c r="O151" s="128"/>
      <c r="P151" s="128">
        <f>G151</f>
        <v>0</v>
      </c>
      <c r="Q151" s="128"/>
      <c r="R151" s="92"/>
      <c r="S151" s="92"/>
      <c r="T151" s="92"/>
      <c r="U151" s="92"/>
      <c r="V151" s="92"/>
      <c r="W151" s="92"/>
      <c r="X151" s="128">
        <f>G151</f>
        <v>0</v>
      </c>
      <c r="Y151" s="53" t="s">
        <v>1357</v>
      </c>
      <c r="Z151" s="224" t="str">
        <f>'[1]Residential Summary'!K151</f>
        <v>NA</v>
      </c>
      <c r="AA151" s="213"/>
      <c r="AB151" s="213"/>
      <c r="AC151" s="280"/>
      <c r="AD151" s="280"/>
      <c r="AE151" s="280"/>
      <c r="AF151" s="280"/>
      <c r="AG151" s="280"/>
      <c r="AH151" s="280"/>
      <c r="AI151" s="280"/>
      <c r="AJ151" s="280"/>
      <c r="AK151" s="280"/>
      <c r="AL151" s="280"/>
      <c r="AM151" s="280"/>
      <c r="AN151" s="280"/>
      <c r="AO151" s="280"/>
      <c r="AP151" s="280"/>
      <c r="AQ151" s="280"/>
      <c r="AR151" s="280"/>
      <c r="AS151" s="280"/>
      <c r="AT151" s="280"/>
      <c r="AU151" s="280"/>
      <c r="AV151" s="280"/>
      <c r="AW151" s="280"/>
      <c r="AX151" s="280"/>
      <c r="AY151" s="280"/>
      <c r="AZ151" s="280"/>
      <c r="BA151" s="280"/>
      <c r="BB151" s="280"/>
      <c r="BC151" s="280"/>
      <c r="BD151" s="280"/>
      <c r="BE151" s="280"/>
      <c r="BF151" s="280"/>
      <c r="BG151" s="280"/>
    </row>
    <row r="152" spans="1:59" s="85" customFormat="1" x14ac:dyDescent="0.2">
      <c r="A152" s="307"/>
      <c r="B152" s="22" t="str">
        <f>'[1]Residential Summary'!B152</f>
        <v>Dieldrin</v>
      </c>
      <c r="C152" s="264" t="str">
        <f>'[1]Residential Summary'!C152</f>
        <v>60-57-1</v>
      </c>
      <c r="D152" s="8"/>
      <c r="E152" s="223">
        <f>'[1]Residential Summary'!E152</f>
        <v>0.8</v>
      </c>
      <c r="F152" s="79"/>
      <c r="G152" s="48">
        <f>(F152/E152)*'[2]Residential Summary'!F153</f>
        <v>0</v>
      </c>
      <c r="H152" s="218" t="str">
        <f>'[1]Residential Summary'!H152</f>
        <v>In</v>
      </c>
      <c r="I152" s="218" t="str">
        <f>'[1]Residential Summary'!I152</f>
        <v>Or</v>
      </c>
      <c r="J152" s="87"/>
      <c r="K152" s="92"/>
      <c r="L152" s="92"/>
      <c r="M152" s="92"/>
      <c r="N152" s="92"/>
      <c r="O152" s="92"/>
      <c r="P152" s="128">
        <f>G152</f>
        <v>0</v>
      </c>
      <c r="Q152" s="88"/>
      <c r="R152" s="86"/>
      <c r="S152" s="88"/>
      <c r="T152" s="88"/>
      <c r="U152" s="86"/>
      <c r="V152" s="86"/>
      <c r="W152" s="86"/>
      <c r="X152" s="86"/>
      <c r="Y152" s="53">
        <f>(F152/E152)*'Residential Summary'!L153</f>
        <v>0</v>
      </c>
      <c r="Z152" s="224" t="str">
        <f>'[1]Residential Summary'!K152</f>
        <v>B2</v>
      </c>
      <c r="AA152" s="213"/>
      <c r="AB152" s="213" t="str">
        <f>'[1]Residential Summary'!O152</f>
        <v>Or</v>
      </c>
      <c r="AC152" s="280"/>
      <c r="AD152" s="280"/>
      <c r="AE152" s="280"/>
      <c r="AF152" s="280"/>
      <c r="AG152" s="280"/>
      <c r="AH152" s="280"/>
      <c r="AI152" s="280"/>
      <c r="AJ152" s="280"/>
      <c r="AK152" s="280"/>
      <c r="AL152" s="280"/>
      <c r="AM152" s="280"/>
      <c r="AN152" s="280"/>
      <c r="AO152" s="280"/>
      <c r="AP152" s="280"/>
      <c r="AQ152" s="280"/>
      <c r="AR152" s="280"/>
      <c r="AS152" s="280"/>
      <c r="AT152" s="280"/>
      <c r="AU152" s="280"/>
      <c r="AV152" s="280"/>
      <c r="AW152" s="280"/>
      <c r="AX152" s="280"/>
      <c r="AY152" s="280"/>
      <c r="AZ152" s="280"/>
      <c r="BA152" s="280"/>
      <c r="BB152" s="280"/>
      <c r="BC152" s="280"/>
      <c r="BD152" s="280"/>
      <c r="BE152" s="280"/>
      <c r="BF152" s="280"/>
      <c r="BG152" s="280"/>
    </row>
    <row r="153" spans="1:59" s="85" customFormat="1" x14ac:dyDescent="0.2">
      <c r="A153" s="307"/>
      <c r="B153" s="22" t="str">
        <f>'[1]Residential Summary'!B153</f>
        <v>Endosulfan</v>
      </c>
      <c r="C153" s="264" t="str">
        <f>'[1]Residential Summary'!C153</f>
        <v>115-29-7</v>
      </c>
      <c r="D153" s="8"/>
      <c r="E153" s="223">
        <f>'[1]Residential Summary'!E153</f>
        <v>120</v>
      </c>
      <c r="F153" s="79"/>
      <c r="G153" s="48">
        <f>(F153/E153)*'[2]Residential Summary'!F154</f>
        <v>0</v>
      </c>
      <c r="H153" s="218"/>
      <c r="I153" s="218" t="str">
        <f>'[1]Residential Summary'!I153</f>
        <v>Or</v>
      </c>
      <c r="J153" s="87"/>
      <c r="K153" s="128">
        <f>G153</f>
        <v>0</v>
      </c>
      <c r="L153" s="128">
        <f>G153</f>
        <v>0</v>
      </c>
      <c r="M153" s="92"/>
      <c r="N153" s="92"/>
      <c r="O153" s="128">
        <f>G153</f>
        <v>0</v>
      </c>
      <c r="P153" s="128"/>
      <c r="Q153" s="88"/>
      <c r="R153" s="86"/>
      <c r="S153" s="86"/>
      <c r="T153" s="86"/>
      <c r="U153" s="86"/>
      <c r="V153" s="86"/>
      <c r="W153" s="86"/>
      <c r="X153" s="86"/>
      <c r="Y153" s="53" t="s">
        <v>1357</v>
      </c>
      <c r="Z153" s="224" t="str">
        <f>'[1]Residential Summary'!K153</f>
        <v>NA</v>
      </c>
      <c r="AA153" s="213"/>
      <c r="AB153" s="213"/>
      <c r="AC153" s="280"/>
      <c r="AD153" s="280"/>
      <c r="AE153" s="280"/>
      <c r="AF153" s="280"/>
      <c r="AG153" s="280"/>
      <c r="AH153" s="280"/>
      <c r="AI153" s="280"/>
      <c r="AJ153" s="280"/>
      <c r="AK153" s="280"/>
      <c r="AL153" s="280"/>
      <c r="AM153" s="280"/>
      <c r="AN153" s="280"/>
      <c r="AO153" s="280"/>
      <c r="AP153" s="280"/>
      <c r="AQ153" s="280"/>
      <c r="AR153" s="280"/>
      <c r="AS153" s="280"/>
      <c r="AT153" s="280"/>
      <c r="AU153" s="280"/>
      <c r="AV153" s="280"/>
      <c r="AW153" s="280"/>
      <c r="AX153" s="280"/>
      <c r="AY153" s="280"/>
      <c r="AZ153" s="280"/>
      <c r="BA153" s="280"/>
      <c r="BB153" s="280"/>
      <c r="BC153" s="280"/>
      <c r="BD153" s="280"/>
      <c r="BE153" s="280"/>
      <c r="BF153" s="280"/>
      <c r="BG153" s="280"/>
    </row>
    <row r="154" spans="1:59" s="85" customFormat="1" x14ac:dyDescent="0.2">
      <c r="A154" s="307"/>
      <c r="B154" s="22" t="str">
        <f>'[1]Residential Summary'!B154</f>
        <v>Endrin</v>
      </c>
      <c r="C154" s="264" t="str">
        <f>'[1]Residential Summary'!C154</f>
        <v>72-20-8</v>
      </c>
      <c r="D154" s="8"/>
      <c r="E154" s="223">
        <f>'[1]Residential Summary'!E154</f>
        <v>8</v>
      </c>
      <c r="F154" s="79"/>
      <c r="G154" s="48">
        <f>(F154/E154)*'[2]Residential Summary'!F155</f>
        <v>0</v>
      </c>
      <c r="H154" s="218"/>
      <c r="I154" s="218" t="str">
        <f>'[1]Residential Summary'!I154</f>
        <v>Or</v>
      </c>
      <c r="J154" s="87"/>
      <c r="K154" s="128"/>
      <c r="L154" s="128">
        <f>G154</f>
        <v>0</v>
      </c>
      <c r="M154" s="92"/>
      <c r="N154" s="92"/>
      <c r="O154" s="128"/>
      <c r="P154" s="128">
        <f>G154</f>
        <v>0</v>
      </c>
      <c r="Q154" s="88"/>
      <c r="R154" s="86"/>
      <c r="S154" s="86"/>
      <c r="T154" s="86"/>
      <c r="U154" s="86"/>
      <c r="V154" s="86"/>
      <c r="W154" s="86"/>
      <c r="X154" s="86"/>
      <c r="Y154" s="53" t="s">
        <v>1357</v>
      </c>
      <c r="Z154" s="224" t="str">
        <f>'[1]Residential Summary'!K154</f>
        <v>D</v>
      </c>
      <c r="AA154" s="213"/>
      <c r="AB154" s="213"/>
      <c r="AC154" s="280"/>
      <c r="AD154" s="280"/>
      <c r="AE154" s="280"/>
      <c r="AF154" s="280"/>
      <c r="AG154" s="280"/>
      <c r="AH154" s="280"/>
      <c r="AI154" s="280"/>
      <c r="AJ154" s="280"/>
      <c r="AK154" s="280"/>
      <c r="AL154" s="280"/>
      <c r="AM154" s="280"/>
      <c r="AN154" s="280"/>
      <c r="AO154" s="280"/>
      <c r="AP154" s="280"/>
      <c r="AQ154" s="280"/>
      <c r="AR154" s="280"/>
      <c r="AS154" s="280"/>
      <c r="AT154" s="280"/>
      <c r="AU154" s="280"/>
      <c r="AV154" s="280"/>
      <c r="AW154" s="280"/>
      <c r="AX154" s="280"/>
      <c r="AY154" s="280"/>
      <c r="AZ154" s="280"/>
      <c r="BA154" s="280"/>
      <c r="BB154" s="280"/>
      <c r="BC154" s="280"/>
      <c r="BD154" s="280"/>
      <c r="BE154" s="280"/>
      <c r="BF154" s="280"/>
      <c r="BG154" s="280"/>
    </row>
    <row r="155" spans="1:59" s="85" customFormat="1" ht="21.75" x14ac:dyDescent="0.2">
      <c r="A155" s="263"/>
      <c r="B155" s="22" t="str">
        <f>'[1]Residential Summary'!B155</f>
        <v>Heptachlor</v>
      </c>
      <c r="C155" s="264" t="str">
        <f>'[1]Residential Summary'!C155</f>
        <v>76-44-8</v>
      </c>
      <c r="D155" s="8"/>
      <c r="E155" s="223">
        <f>'[1]Residential Summary'!E155</f>
        <v>2</v>
      </c>
      <c r="F155" s="79"/>
      <c r="G155" s="48">
        <f>(F155/E155)*'[2]Residential Summary'!F156</f>
        <v>0</v>
      </c>
      <c r="H155" s="218" t="str">
        <f>'[1]Residential Summary'!H155</f>
        <v>In</v>
      </c>
      <c r="I155" s="218" t="str">
        <f>'[1]Residential Summary'!I155</f>
        <v>Or</v>
      </c>
      <c r="J155" s="30"/>
      <c r="K155" s="19"/>
      <c r="L155" s="19"/>
      <c r="M155" s="19"/>
      <c r="N155" s="19"/>
      <c r="O155" s="19"/>
      <c r="P155" s="11">
        <f>G155</f>
        <v>0</v>
      </c>
      <c r="Q155" s="19"/>
      <c r="R155" s="11"/>
      <c r="S155" s="19"/>
      <c r="T155" s="19"/>
      <c r="U155" s="19"/>
      <c r="V155" s="19"/>
      <c r="W155" s="19"/>
      <c r="X155" s="19"/>
      <c r="Y155" s="53">
        <f>(F155/E155)*'Residential Summary'!L156</f>
        <v>0</v>
      </c>
      <c r="Z155" s="224" t="str">
        <f>'[1]Residential Summary'!K155</f>
        <v>B2</v>
      </c>
      <c r="AA155" s="213"/>
      <c r="AB155" s="213" t="str">
        <f>'[1]Residential Summary'!O155</f>
        <v>Or In</v>
      </c>
      <c r="AC155" s="280"/>
      <c r="AD155" s="280"/>
      <c r="AE155" s="280"/>
      <c r="AF155" s="280"/>
      <c r="AG155" s="280"/>
      <c r="AH155" s="280"/>
      <c r="AI155" s="280"/>
      <c r="AJ155" s="280"/>
      <c r="AK155" s="280"/>
      <c r="AL155" s="280"/>
      <c r="AM155" s="280"/>
      <c r="AN155" s="280"/>
      <c r="AO155" s="280"/>
      <c r="AP155" s="280"/>
      <c r="AQ155" s="280"/>
      <c r="AR155" s="280"/>
      <c r="AS155" s="280"/>
      <c r="AT155" s="280"/>
      <c r="AU155" s="280"/>
      <c r="AV155" s="280"/>
      <c r="AW155" s="280"/>
      <c r="AX155" s="280"/>
      <c r="AY155" s="280"/>
      <c r="AZ155" s="280"/>
      <c r="BA155" s="280"/>
      <c r="BB155" s="280"/>
      <c r="BC155" s="280"/>
      <c r="BD155" s="280"/>
      <c r="BE155" s="280"/>
      <c r="BF155" s="280"/>
      <c r="BG155" s="280"/>
    </row>
    <row r="156" spans="1:59" x14ac:dyDescent="0.2">
      <c r="B156" s="22" t="str">
        <f>'[1]Residential Summary'!B156</f>
        <v>Heptachlor epoxide</v>
      </c>
      <c r="C156" s="264" t="str">
        <f>'[1]Residential Summary'!C156</f>
        <v>1024-57-3</v>
      </c>
      <c r="D156" s="8"/>
      <c r="E156" s="223">
        <f>'[1]Residential Summary'!E156</f>
        <v>0.4</v>
      </c>
      <c r="F156" s="79"/>
      <c r="G156" s="48">
        <f>(F156/E156)*'[2]Residential Summary'!F157</f>
        <v>0</v>
      </c>
      <c r="H156" s="218" t="str">
        <f>'[1]Residential Summary'!H156</f>
        <v>In</v>
      </c>
      <c r="I156" s="218" t="str">
        <f>'[1]Residential Summary'!I156</f>
        <v>Or</v>
      </c>
      <c r="J156" s="30"/>
      <c r="K156" s="19"/>
      <c r="L156" s="19"/>
      <c r="M156" s="19"/>
      <c r="N156" s="19"/>
      <c r="O156" s="19"/>
      <c r="P156" s="11">
        <f>G156</f>
        <v>0</v>
      </c>
      <c r="Q156" s="19"/>
      <c r="R156" s="11"/>
      <c r="S156" s="19"/>
      <c r="T156" s="19"/>
      <c r="U156" s="19"/>
      <c r="V156" s="19"/>
      <c r="W156" s="19"/>
      <c r="X156" s="19"/>
      <c r="Y156" s="53">
        <f>(F156/E156)*'Residential Summary'!L157</f>
        <v>0</v>
      </c>
      <c r="Z156" s="224" t="str">
        <f>'[1]Residential Summary'!K156</f>
        <v>B2</v>
      </c>
      <c r="AA156" s="213"/>
      <c r="AB156" s="213" t="str">
        <f>'[1]Residential Summary'!O156</f>
        <v>Or</v>
      </c>
    </row>
    <row r="157" spans="1:59" x14ac:dyDescent="0.2">
      <c r="B157" s="22" t="str">
        <f>'[1]Residential Summary'!B157</f>
        <v>alpha-Hexachlorocyclohexane</v>
      </c>
      <c r="C157" s="264" t="str">
        <f>'[1]Residential Summary'!C157</f>
        <v>319-84-6</v>
      </c>
      <c r="D157" s="8"/>
      <c r="E157" s="223">
        <f>'[1]Residential Summary'!E157</f>
        <v>2</v>
      </c>
      <c r="F157" s="79"/>
      <c r="G157" s="48" t="s">
        <v>1357</v>
      </c>
      <c r="H157" s="218"/>
      <c r="I157" s="218"/>
      <c r="J157" s="30"/>
      <c r="K157" s="19"/>
      <c r="L157" s="19"/>
      <c r="M157" s="19"/>
      <c r="N157" s="19"/>
      <c r="O157" s="19"/>
      <c r="P157" s="11"/>
      <c r="Q157" s="19"/>
      <c r="R157" s="11"/>
      <c r="S157" s="19"/>
      <c r="T157" s="19"/>
      <c r="U157" s="19"/>
      <c r="V157" s="19"/>
      <c r="W157" s="19"/>
      <c r="X157" s="19"/>
      <c r="Y157" s="53">
        <f>(F157/E157)*'Residential Summary'!L158</f>
        <v>0</v>
      </c>
      <c r="Z157" s="224" t="str">
        <f>'[1]Residential Summary'!K157</f>
        <v>B2</v>
      </c>
      <c r="AA157" s="213"/>
      <c r="AB157" s="213" t="str">
        <f>'[1]Residential Summary'!O157</f>
        <v>Or</v>
      </c>
    </row>
    <row r="158" spans="1:59" x14ac:dyDescent="0.2">
      <c r="B158" s="22" t="str">
        <f>'[1]Residential Summary'!B158</f>
        <v>beta-Hexachlorocyclohexane</v>
      </c>
      <c r="C158" s="264" t="str">
        <f>'[1]Residential Summary'!C158</f>
        <v>319-85-7</v>
      </c>
      <c r="D158" s="8"/>
      <c r="E158" s="223">
        <f>'[1]Residential Summary'!E158</f>
        <v>7</v>
      </c>
      <c r="F158" s="79"/>
      <c r="G158" s="48" t="s">
        <v>1357</v>
      </c>
      <c r="H158" s="218"/>
      <c r="I158" s="218"/>
      <c r="J158" s="30"/>
      <c r="K158" s="19"/>
      <c r="L158" s="19"/>
      <c r="M158" s="19"/>
      <c r="N158" s="19"/>
      <c r="O158" s="19"/>
      <c r="P158" s="11"/>
      <c r="Q158" s="19"/>
      <c r="R158" s="11"/>
      <c r="S158" s="19"/>
      <c r="T158" s="19"/>
      <c r="U158" s="19"/>
      <c r="V158" s="19"/>
      <c r="W158" s="19"/>
      <c r="X158" s="19"/>
      <c r="Y158" s="53">
        <f>(F158/E158)*'Residential Summary'!L159</f>
        <v>0</v>
      </c>
      <c r="Z158" s="224" t="str">
        <f>'[1]Residential Summary'!K158</f>
        <v>C</v>
      </c>
      <c r="AA158" s="213"/>
      <c r="AB158" s="213" t="str">
        <f>'[1]Residential Summary'!O158</f>
        <v>Or</v>
      </c>
    </row>
    <row r="159" spans="1:59" ht="21.75" x14ac:dyDescent="0.2">
      <c r="B159" s="22" t="str">
        <f>'[1]Residential Summary'!B159</f>
        <v>gamma-Hexachlorocyclohexane (gamma-BHC, Lindane)</v>
      </c>
      <c r="C159" s="264" t="str">
        <f>'[1]Residential Summary'!C159</f>
        <v>58-89-9</v>
      </c>
      <c r="D159" s="8"/>
      <c r="E159" s="223">
        <f>'[1]Residential Summary'!E159</f>
        <v>9</v>
      </c>
      <c r="F159" s="79"/>
      <c r="G159" s="48">
        <f>(F159/E159)*'[2]Residential Summary'!F160</f>
        <v>0</v>
      </c>
      <c r="H159" s="218" t="str">
        <f>'[1]Residential Summary'!H159</f>
        <v>In</v>
      </c>
      <c r="I159" s="218" t="str">
        <f>'[1]Residential Summary'!I159</f>
        <v>Or</v>
      </c>
      <c r="J159" s="87"/>
      <c r="K159" s="88"/>
      <c r="L159" s="92"/>
      <c r="M159" s="92"/>
      <c r="N159" s="92"/>
      <c r="O159" s="128">
        <f>G159</f>
        <v>0</v>
      </c>
      <c r="P159" s="11">
        <f>G159</f>
        <v>0</v>
      </c>
      <c r="Q159" s="19"/>
      <c r="R159" s="19"/>
      <c r="S159" s="19"/>
      <c r="T159" s="19"/>
      <c r="U159" s="19"/>
      <c r="V159" s="19"/>
      <c r="W159" s="19"/>
      <c r="X159" s="19"/>
      <c r="Y159" s="53">
        <f>(F159/E159)*'Residential Summary'!L160</f>
        <v>0</v>
      </c>
      <c r="Z159" s="224" t="str">
        <f>'[1]Residential Summary'!K159</f>
        <v>B2/C</v>
      </c>
      <c r="AA159" s="213"/>
      <c r="AB159" s="213" t="str">
        <f>'[1]Residential Summary'!O159</f>
        <v>Or</v>
      </c>
    </row>
    <row r="160" spans="1:59" x14ac:dyDescent="0.2">
      <c r="B160" s="22" t="str">
        <f>'[1]Residential Summary'!B160</f>
        <v>Hexachlorocyclohexane, technical grade</v>
      </c>
      <c r="C160" s="264" t="str">
        <f>'[1]Residential Summary'!C160</f>
        <v>608-73-1</v>
      </c>
      <c r="D160" s="8"/>
      <c r="E160" s="223">
        <f>'[1]Residential Summary'!E160</f>
        <v>6</v>
      </c>
      <c r="F160" s="79"/>
      <c r="G160" s="48" t="s">
        <v>1357</v>
      </c>
      <c r="H160" s="218"/>
      <c r="I160" s="218"/>
      <c r="J160" s="30"/>
      <c r="K160" s="19"/>
      <c r="L160" s="19"/>
      <c r="M160" s="19"/>
      <c r="N160" s="19"/>
      <c r="O160" s="19"/>
      <c r="P160" s="11"/>
      <c r="Q160" s="19"/>
      <c r="R160" s="11"/>
      <c r="S160" s="19"/>
      <c r="T160" s="19"/>
      <c r="U160" s="19"/>
      <c r="V160" s="19"/>
      <c r="W160" s="19"/>
      <c r="X160" s="19"/>
      <c r="Y160" s="53">
        <f>(F160/E160)*'Residential Summary'!L161</f>
        <v>0</v>
      </c>
      <c r="Z160" s="224" t="str">
        <f>'[1]Residential Summary'!K160</f>
        <v>B2</v>
      </c>
      <c r="AA160" s="213"/>
      <c r="AB160" s="213" t="str">
        <f>'[1]Residential Summary'!O160</f>
        <v>Or</v>
      </c>
    </row>
    <row r="161" spans="1:59" x14ac:dyDescent="0.2">
      <c r="B161" s="22" t="str">
        <f>'[1]Residential Summary'!B161</f>
        <v>Methoxychlor</v>
      </c>
      <c r="C161" s="264" t="str">
        <f>'[1]Residential Summary'!C161</f>
        <v>72-43-5</v>
      </c>
      <c r="D161" s="8"/>
      <c r="E161" s="223">
        <f>'[1]Residential Summary'!E161</f>
        <v>11</v>
      </c>
      <c r="F161" s="79"/>
      <c r="G161" s="48">
        <f>(F161/E161)*'[2]Residential Summary'!F162</f>
        <v>0</v>
      </c>
      <c r="H161" s="218"/>
      <c r="I161" s="218" t="str">
        <f>'[1]Residential Summary'!I161</f>
        <v>Or</v>
      </c>
      <c r="J161" s="30"/>
      <c r="K161" s="19"/>
      <c r="L161" s="19"/>
      <c r="M161" s="19"/>
      <c r="N161" s="19"/>
      <c r="O161" s="19"/>
      <c r="P161" s="11"/>
      <c r="Q161" s="19"/>
      <c r="R161" s="11">
        <f>G161</f>
        <v>0</v>
      </c>
      <c r="S161" s="19"/>
      <c r="T161" s="19"/>
      <c r="U161" s="19"/>
      <c r="V161" s="19"/>
      <c r="W161" s="19"/>
      <c r="X161" s="19"/>
      <c r="Y161" s="53" t="s">
        <v>1357</v>
      </c>
      <c r="Z161" s="224" t="str">
        <f>'[1]Residential Summary'!K161</f>
        <v>D</v>
      </c>
      <c r="AA161" s="213"/>
      <c r="AB161" s="213"/>
    </row>
    <row r="162" spans="1:59" x14ac:dyDescent="0.2">
      <c r="B162" s="22" t="str">
        <f>'[1]Residential Summary'!B162</f>
        <v>2-Methyl-4-chloropphenoxyacetic acid (MCPA)</v>
      </c>
      <c r="C162" s="264" t="str">
        <f>'[1]Residential Summary'!C162</f>
        <v>94-74-6</v>
      </c>
      <c r="D162" s="8"/>
      <c r="E162" s="223">
        <f>'[1]Residential Summary'!E162</f>
        <v>16</v>
      </c>
      <c r="F162" s="79"/>
      <c r="G162" s="48">
        <f>(F162/E162)*'[2]Residential Summary'!F163</f>
        <v>0</v>
      </c>
      <c r="H162" s="218" t="str">
        <f>'[1]Residential Summary'!H162</f>
        <v>In</v>
      </c>
      <c r="I162" s="218" t="str">
        <f>'[1]Residential Summary'!I162</f>
        <v>Or</v>
      </c>
      <c r="J162" s="30"/>
      <c r="K162" s="19"/>
      <c r="L162" s="19"/>
      <c r="M162" s="19"/>
      <c r="N162" s="19"/>
      <c r="O162" s="11">
        <f>G162</f>
        <v>0</v>
      </c>
      <c r="P162" s="11">
        <f>G162</f>
        <v>0</v>
      </c>
      <c r="Q162" s="19"/>
      <c r="R162" s="11"/>
      <c r="S162" s="19"/>
      <c r="T162" s="19"/>
      <c r="U162" s="19"/>
      <c r="V162" s="19"/>
      <c r="W162" s="19"/>
      <c r="X162" s="19"/>
      <c r="Y162" s="53" t="s">
        <v>1357</v>
      </c>
      <c r="Z162" s="224" t="str">
        <f>'[1]Residential Summary'!K162</f>
        <v>NA</v>
      </c>
      <c r="AA162" s="213"/>
      <c r="AB162" s="213"/>
    </row>
    <row r="163" spans="1:59" x14ac:dyDescent="0.2">
      <c r="B163" s="22" t="str">
        <f>'[1]Residential Summary'!B163</f>
        <v>2-(2-Methyl-4-chlorophenoxy)propionic acid (MCPP)</v>
      </c>
      <c r="C163" s="264" t="str">
        <f>'[1]Residential Summary'!C163</f>
        <v>93-65-2</v>
      </c>
      <c r="D163" s="8"/>
      <c r="E163" s="223">
        <f>'[1]Residential Summary'!E163</f>
        <v>29</v>
      </c>
      <c r="F163" s="79"/>
      <c r="G163" s="48">
        <f>(F163/E163)*'[2]Residential Summary'!F164</f>
        <v>0</v>
      </c>
      <c r="H163" s="218" t="str">
        <f>'[1]Residential Summary'!H163</f>
        <v>In</v>
      </c>
      <c r="I163" s="218" t="str">
        <f>'[1]Residential Summary'!I163</f>
        <v>Or</v>
      </c>
      <c r="J163" s="30"/>
      <c r="K163" s="19"/>
      <c r="L163" s="19"/>
      <c r="M163" s="19"/>
      <c r="N163" s="19"/>
      <c r="O163" s="11">
        <f>G163</f>
        <v>0</v>
      </c>
      <c r="P163" s="11"/>
      <c r="Q163" s="19"/>
      <c r="R163" s="11"/>
      <c r="S163" s="19"/>
      <c r="T163" s="19"/>
      <c r="U163" s="19"/>
      <c r="V163" s="19"/>
      <c r="W163" s="19"/>
      <c r="X163" s="19"/>
      <c r="Y163" s="53" t="s">
        <v>1357</v>
      </c>
      <c r="Z163" s="224" t="str">
        <f>'[1]Residential Summary'!K163</f>
        <v>NA</v>
      </c>
      <c r="AA163" s="213"/>
      <c r="AB163" s="213"/>
    </row>
    <row r="164" spans="1:59" x14ac:dyDescent="0.2">
      <c r="B164" s="22" t="str">
        <f>'[1]Residential Summary'!B164</f>
        <v>Metolachlor</v>
      </c>
      <c r="C164" s="264" t="str">
        <f>'[1]Residential Summary'!C164</f>
        <v>51218-45-2</v>
      </c>
      <c r="D164" s="8"/>
      <c r="E164" s="223">
        <f>'[1]Residential Summary'!E164</f>
        <v>435</v>
      </c>
      <c r="F164" s="79"/>
      <c r="G164" s="48">
        <f>(F164/E164)*'[2]Residential Summary'!F165</f>
        <v>0</v>
      </c>
      <c r="H164" s="218" t="str">
        <f>'[1]Residential Summary'!H164</f>
        <v>In</v>
      </c>
      <c r="I164" s="218" t="str">
        <f>'[1]Residential Summary'!I164</f>
        <v>Or</v>
      </c>
      <c r="J164" s="30"/>
      <c r="K164" s="19"/>
      <c r="L164" s="11"/>
      <c r="M164" s="11"/>
      <c r="N164" s="19"/>
      <c r="O164" s="19"/>
      <c r="P164" s="19"/>
      <c r="Q164" s="19"/>
      <c r="R164" s="19"/>
      <c r="S164" s="11"/>
      <c r="T164" s="11"/>
      <c r="U164" s="19"/>
      <c r="V164" s="19"/>
      <c r="W164" s="19"/>
      <c r="X164" s="11">
        <f>G164</f>
        <v>0</v>
      </c>
      <c r="Y164" s="53" t="s">
        <v>1357</v>
      </c>
      <c r="Z164" s="224" t="str">
        <f>'[1]Residential Summary'!K164</f>
        <v>C</v>
      </c>
      <c r="AA164" s="213"/>
      <c r="AB164" s="213"/>
    </row>
    <row r="165" spans="1:59" x14ac:dyDescent="0.2">
      <c r="B165" s="22" t="str">
        <f>'[1]Residential Summary'!B165</f>
        <v>Picloram</v>
      </c>
      <c r="C165" s="264" t="str">
        <f>'[1]Residential Summary'!C165</f>
        <v>1918-02-1</v>
      </c>
      <c r="D165" s="8"/>
      <c r="E165" s="223">
        <f>'[1]Residential Summary'!E165</f>
        <v>2000</v>
      </c>
      <c r="F165" s="79"/>
      <c r="G165" s="48">
        <f>(F165/E165)*'[2]Residential Summary'!F166</f>
        <v>0</v>
      </c>
      <c r="H165" s="218" t="str">
        <f>'[1]Residential Summary'!H165</f>
        <v>In</v>
      </c>
      <c r="I165" s="218" t="str">
        <f>'[1]Residential Summary'!I165</f>
        <v>Or</v>
      </c>
      <c r="J165" s="30"/>
      <c r="K165" s="19"/>
      <c r="L165" s="19"/>
      <c r="M165" s="11"/>
      <c r="N165" s="11"/>
      <c r="O165" s="92"/>
      <c r="P165" s="128">
        <f>G165</f>
        <v>0</v>
      </c>
      <c r="Q165" s="92"/>
      <c r="R165" s="128"/>
      <c r="S165" s="19"/>
      <c r="T165" s="19"/>
      <c r="U165" s="19"/>
      <c r="V165" s="19"/>
      <c r="W165" s="19"/>
      <c r="X165" s="19"/>
      <c r="Y165" s="53" t="s">
        <v>1357</v>
      </c>
      <c r="Z165" s="224" t="str">
        <f>'[1]Residential Summary'!K165</f>
        <v>NA</v>
      </c>
      <c r="AA165" s="213"/>
      <c r="AB165" s="213"/>
    </row>
    <row r="166" spans="1:59" x14ac:dyDescent="0.2">
      <c r="B166" s="22" t="str">
        <f>'[1]Residential Summary'!B166</f>
        <v>Terbufos</v>
      </c>
      <c r="C166" s="264" t="str">
        <f>'[1]Residential Summary'!C166</f>
        <v>13071-79-9</v>
      </c>
      <c r="D166" s="8"/>
      <c r="E166" s="223">
        <f>'[1]Residential Summary'!E166</f>
        <v>0.6</v>
      </c>
      <c r="F166" s="79"/>
      <c r="G166" s="48">
        <f>(F166/E166)*'[2]Residential Summary'!F167</f>
        <v>0</v>
      </c>
      <c r="H166" s="218" t="str">
        <f>'[1]Residential Summary'!H166</f>
        <v>In</v>
      </c>
      <c r="I166" s="218" t="str">
        <f>'[1]Residential Summary'!I166</f>
        <v>Or</v>
      </c>
      <c r="J166" s="30"/>
      <c r="K166" s="19"/>
      <c r="L166" s="11">
        <f>G166</f>
        <v>0</v>
      </c>
      <c r="M166" s="19"/>
      <c r="N166" s="19"/>
      <c r="O166" s="92"/>
      <c r="P166" s="92"/>
      <c r="Q166" s="92"/>
      <c r="R166" s="92"/>
      <c r="S166" s="19"/>
      <c r="T166" s="19"/>
      <c r="U166" s="19"/>
      <c r="V166" s="19"/>
      <c r="W166" s="19"/>
      <c r="X166" s="19"/>
      <c r="Y166" s="53" t="s">
        <v>1357</v>
      </c>
      <c r="Z166" s="224" t="str">
        <f>'[1]Residential Summary'!K166</f>
        <v>NA</v>
      </c>
      <c r="AA166" s="213"/>
      <c r="AB166" s="213"/>
    </row>
    <row r="167" spans="1:59" x14ac:dyDescent="0.2">
      <c r="B167" s="22" t="str">
        <f>'[1]Residential Summary'!B167</f>
        <v>Toxaphene</v>
      </c>
      <c r="C167" s="264" t="str">
        <f>'[1]Residential Summary'!C167</f>
        <v>8001-35-2</v>
      </c>
      <c r="D167" s="8"/>
      <c r="E167" s="223">
        <f>'[1]Residential Summary'!E167</f>
        <v>13</v>
      </c>
      <c r="F167" s="79"/>
      <c r="G167" s="48" t="s">
        <v>1357</v>
      </c>
      <c r="H167" s="218"/>
      <c r="I167" s="218"/>
      <c r="J167" s="30"/>
      <c r="K167" s="19"/>
      <c r="L167" s="11"/>
      <c r="M167" s="19"/>
      <c r="N167" s="19"/>
      <c r="O167" s="11"/>
      <c r="P167" s="11"/>
      <c r="Q167" s="11"/>
      <c r="R167" s="19"/>
      <c r="S167" s="11"/>
      <c r="T167" s="11"/>
      <c r="U167" s="19"/>
      <c r="V167" s="19"/>
      <c r="W167" s="19"/>
      <c r="X167" s="19"/>
      <c r="Y167" s="53">
        <f>(F167/E167)*'Residential Summary'!L168</f>
        <v>0</v>
      </c>
      <c r="Z167" s="224" t="str">
        <f>'[1]Residential Summary'!K167</f>
        <v>B2</v>
      </c>
      <c r="AA167" s="213"/>
      <c r="AB167" s="213" t="str">
        <f>'[1]Residential Summary'!O167</f>
        <v>Or</v>
      </c>
    </row>
    <row r="168" spans="1:59" x14ac:dyDescent="0.2">
      <c r="A168" s="307"/>
      <c r="B168" s="22" t="str">
        <f>'[1]Residential Summary'!B168</f>
        <v>2,4,5-Trichlorophenoxyacetic acid (2,4,5-T)</v>
      </c>
      <c r="C168" s="264" t="str">
        <f>'[1]Residential Summary'!C168</f>
        <v>93-76-5</v>
      </c>
      <c r="D168" s="8"/>
      <c r="E168" s="223">
        <f>'[1]Residential Summary'!E168</f>
        <v>290</v>
      </c>
      <c r="F168" s="79"/>
      <c r="G168" s="48">
        <f>(F168/E168)*'[2]Residential Summary'!F169</f>
        <v>0</v>
      </c>
      <c r="H168" s="218" t="str">
        <f>'[1]Residential Summary'!H168</f>
        <v>In</v>
      </c>
      <c r="I168" s="218" t="str">
        <f>'[1]Residential Summary'!I168</f>
        <v>Or</v>
      </c>
      <c r="J168" s="87"/>
      <c r="K168" s="86"/>
      <c r="L168" s="86"/>
      <c r="M168" s="86"/>
      <c r="N168" s="86"/>
      <c r="O168" s="128">
        <f>G168</f>
        <v>0</v>
      </c>
      <c r="P168" s="92"/>
      <c r="Q168" s="92"/>
      <c r="R168" s="128">
        <f>G168</f>
        <v>0</v>
      </c>
      <c r="S168" s="86"/>
      <c r="T168" s="86"/>
      <c r="U168" s="86"/>
      <c r="V168" s="86"/>
      <c r="W168" s="86"/>
      <c r="X168" s="86"/>
      <c r="Y168" s="53" t="s">
        <v>1357</v>
      </c>
      <c r="Z168" s="224" t="str">
        <f>'[1]Residential Summary'!K168</f>
        <v>NA</v>
      </c>
      <c r="AA168" s="213"/>
      <c r="AB168" s="213"/>
    </row>
    <row r="169" spans="1:59" s="85" customFormat="1" x14ac:dyDescent="0.2">
      <c r="A169" s="304" t="str">
        <f>'[1]Residential Summary'!A169</f>
        <v>Dioxins and Furans</v>
      </c>
      <c r="B169" s="22"/>
      <c r="C169" s="264"/>
      <c r="D169" s="8"/>
      <c r="E169" s="223"/>
      <c r="F169" s="79"/>
      <c r="G169" s="48"/>
      <c r="H169" s="218"/>
      <c r="I169" s="218"/>
      <c r="J169" s="87"/>
      <c r="K169" s="86"/>
      <c r="L169" s="86"/>
      <c r="M169" s="86"/>
      <c r="N169" s="86"/>
      <c r="O169" s="88"/>
      <c r="P169" s="86"/>
      <c r="Q169" s="86"/>
      <c r="R169" s="88"/>
      <c r="S169" s="86"/>
      <c r="T169" s="86"/>
      <c r="U169" s="86"/>
      <c r="V169" s="86"/>
      <c r="W169" s="86"/>
      <c r="X169" s="86"/>
      <c r="Y169" s="53"/>
      <c r="Z169" s="224"/>
      <c r="AA169" s="213"/>
      <c r="AB169" s="213"/>
      <c r="AC169" s="280"/>
      <c r="AD169" s="280"/>
      <c r="AE169" s="280"/>
      <c r="AF169" s="280"/>
      <c r="AG169" s="280"/>
      <c r="AH169" s="280"/>
      <c r="AI169" s="280"/>
      <c r="AJ169" s="280"/>
      <c r="AK169" s="280"/>
      <c r="AL169" s="280"/>
      <c r="AM169" s="280"/>
      <c r="AN169" s="280"/>
      <c r="AO169" s="280"/>
      <c r="AP169" s="280"/>
      <c r="AQ169" s="280"/>
      <c r="AR169" s="280"/>
      <c r="AS169" s="280"/>
      <c r="AT169" s="280"/>
      <c r="AU169" s="280"/>
      <c r="AV169" s="280"/>
      <c r="AW169" s="280"/>
      <c r="AX169" s="280"/>
      <c r="AY169" s="280"/>
      <c r="AZ169" s="280"/>
      <c r="BA169" s="280"/>
      <c r="BB169" s="280"/>
      <c r="BC169" s="280"/>
      <c r="BD169" s="280"/>
      <c r="BE169" s="280"/>
      <c r="BF169" s="280"/>
      <c r="BG169" s="280"/>
    </row>
    <row r="170" spans="1:59" s="85" customFormat="1" x14ac:dyDescent="0.2">
      <c r="A170" s="304"/>
      <c r="B170" s="22" t="str">
        <f>'[1]Residential Summary'!B170</f>
        <v>Hexachlorodibenzodioxin mixture</v>
      </c>
      <c r="C170" s="264" t="str">
        <f>'[1]Residential Summary'!C170</f>
        <v>19408-74-3</v>
      </c>
      <c r="D170" s="8"/>
      <c r="E170" s="223">
        <f>'[1]Residential Summary'!E170</f>
        <v>2E-3</v>
      </c>
      <c r="F170" s="79"/>
      <c r="G170" s="48" t="s">
        <v>1357</v>
      </c>
      <c r="H170" s="218"/>
      <c r="I170" s="218"/>
      <c r="J170" s="87"/>
      <c r="K170" s="86"/>
      <c r="L170" s="86"/>
      <c r="M170" s="86"/>
      <c r="N170" s="86"/>
      <c r="O170" s="88"/>
      <c r="P170" s="86"/>
      <c r="Q170" s="86"/>
      <c r="R170" s="88"/>
      <c r="S170" s="86"/>
      <c r="T170" s="86"/>
      <c r="U170" s="86"/>
      <c r="V170" s="86"/>
      <c r="W170" s="86"/>
      <c r="X170" s="86"/>
      <c r="Y170" s="53">
        <f>(F170/E170)*'Residential Summary'!L171</f>
        <v>0</v>
      </c>
      <c r="Z170" s="224" t="str">
        <f>'[1]Residential Summary'!K170</f>
        <v>B2</v>
      </c>
      <c r="AA170" s="213"/>
      <c r="AB170" s="213" t="str">
        <f>'[1]Residential Summary'!O170</f>
        <v>Or</v>
      </c>
      <c r="AC170" s="280"/>
      <c r="AD170" s="280"/>
      <c r="AE170" s="280"/>
      <c r="AF170" s="280"/>
      <c r="AG170" s="280"/>
      <c r="AH170" s="280"/>
      <c r="AI170" s="280"/>
      <c r="AJ170" s="280"/>
      <c r="AK170" s="280"/>
      <c r="AL170" s="280"/>
      <c r="AM170" s="280"/>
      <c r="AN170" s="280"/>
      <c r="AO170" s="280"/>
      <c r="AP170" s="280"/>
      <c r="AQ170" s="280"/>
      <c r="AR170" s="280"/>
      <c r="AS170" s="280"/>
      <c r="AT170" s="280"/>
      <c r="AU170" s="280"/>
      <c r="AV170" s="280"/>
      <c r="AW170" s="280"/>
      <c r="AX170" s="280"/>
      <c r="AY170" s="280"/>
      <c r="AZ170" s="280"/>
      <c r="BA170" s="280"/>
      <c r="BB170" s="280"/>
      <c r="BC170" s="280"/>
      <c r="BD170" s="280"/>
      <c r="BE170" s="280"/>
      <c r="BF170" s="280"/>
      <c r="BG170" s="280"/>
    </row>
    <row r="171" spans="1:59" s="85" customFormat="1" ht="74.25" x14ac:dyDescent="0.2">
      <c r="A171" s="263"/>
      <c r="B171" s="22" t="str">
        <f>'[1]Residential Summary'!B171</f>
        <v>2,3,7,8-TCDD (or 2,3,7,8-TCDD equivalents)</v>
      </c>
      <c r="C171" s="264" t="str">
        <f>'[1]Residential Summary'!C171</f>
        <v>1746-01-6</v>
      </c>
      <c r="D171" s="8"/>
      <c r="E171" s="223">
        <f>'[1]Residential Summary'!E171</f>
        <v>2.0000000000000002E-5</v>
      </c>
      <c r="F171" s="79"/>
      <c r="G171" s="48" t="s">
        <v>1357</v>
      </c>
      <c r="H171" s="218"/>
      <c r="I171" s="218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3">
        <f>(F171/E171)*'Residential Summary'!L172</f>
        <v>0</v>
      </c>
      <c r="Z171" s="224" t="str">
        <f>'[1]Residential Summary'!K171</f>
        <v>human carcinogen</v>
      </c>
      <c r="AA171" s="213"/>
      <c r="AB171" s="213" t="str">
        <f>'[1]Residential Summary'!O171</f>
        <v>Or</v>
      </c>
      <c r="AC171" s="280"/>
      <c r="AD171" s="280"/>
      <c r="AE171" s="280"/>
      <c r="AF171" s="280"/>
      <c r="AG171" s="280"/>
      <c r="AH171" s="280"/>
      <c r="AI171" s="280"/>
      <c r="AJ171" s="280"/>
      <c r="AK171" s="280"/>
      <c r="AL171" s="280"/>
      <c r="AM171" s="280"/>
      <c r="AN171" s="280"/>
      <c r="AO171" s="280"/>
      <c r="AP171" s="280"/>
      <c r="AQ171" s="280"/>
      <c r="AR171" s="280"/>
      <c r="AS171" s="280"/>
      <c r="AT171" s="280"/>
      <c r="AU171" s="280"/>
      <c r="AV171" s="280"/>
      <c r="AW171" s="280"/>
      <c r="AX171" s="280"/>
      <c r="AY171" s="280"/>
      <c r="AZ171" s="280"/>
      <c r="BA171" s="280"/>
      <c r="BB171" s="280"/>
      <c r="BC171" s="280"/>
      <c r="BD171" s="280"/>
      <c r="BE171" s="280"/>
      <c r="BF171" s="280"/>
      <c r="BG171" s="280"/>
    </row>
    <row r="172" spans="1:59" x14ac:dyDescent="0.2">
      <c r="A172" s="304" t="str">
        <f>'[1]Residential Summary'!A172</f>
        <v>Explosives</v>
      </c>
      <c r="B172" s="22"/>
      <c r="C172" s="264"/>
      <c r="D172" s="8"/>
      <c r="E172" s="223"/>
      <c r="F172" s="79"/>
      <c r="G172" s="48"/>
      <c r="H172" s="218"/>
      <c r="I172" s="218"/>
      <c r="J172" s="10"/>
      <c r="K172" s="11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53"/>
      <c r="Z172" s="224"/>
      <c r="AA172" s="213"/>
      <c r="AB172" s="213"/>
    </row>
    <row r="173" spans="1:59" x14ac:dyDescent="0.2">
      <c r="B173" s="22" t="str">
        <f>'[1]Residential Summary'!B173</f>
        <v>1,3 - DNB</v>
      </c>
      <c r="C173" s="264" t="str">
        <f>'[1]Residential Summary'!C173</f>
        <v>99-65-0</v>
      </c>
      <c r="D173" s="8">
        <f>'[1]Residential Summary'!D173</f>
        <v>0</v>
      </c>
      <c r="E173" s="223">
        <f>'[1]Residential Summary'!E173</f>
        <v>2</v>
      </c>
      <c r="F173" s="79"/>
      <c r="G173" s="48">
        <f>(F173/E173)*'[2]Residential Summary'!F174</f>
        <v>0</v>
      </c>
      <c r="H173" s="218" t="str">
        <f>'[1]Residential Summary'!H173</f>
        <v>In</v>
      </c>
      <c r="I173" s="218" t="str">
        <f>'[1]Residential Summary'!I173</f>
        <v>Or</v>
      </c>
      <c r="J173" s="10"/>
      <c r="K173" s="11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>
        <f>G173</f>
        <v>0</v>
      </c>
      <c r="W173" s="9"/>
      <c r="X173" s="9"/>
      <c r="Y173" s="53" t="s">
        <v>1357</v>
      </c>
      <c r="Z173" s="224" t="str">
        <f>'[1]Residential Summary'!K173</f>
        <v>D</v>
      </c>
      <c r="AA173" s="213"/>
      <c r="AB173" s="213"/>
    </row>
    <row r="174" spans="1:59" x14ac:dyDescent="0.2">
      <c r="B174" s="22" t="str">
        <f>'[1]Residential Summary'!B174</f>
        <v>2,4 - DNT</v>
      </c>
      <c r="C174" s="264" t="str">
        <f>'[1]Residential Summary'!C174</f>
        <v>121-14-2</v>
      </c>
      <c r="D174" s="8">
        <f>'[1]Residential Summary'!D174</f>
        <v>0</v>
      </c>
      <c r="E174" s="223">
        <f>'[1]Residential Summary'!E174</f>
        <v>50</v>
      </c>
      <c r="F174" s="79"/>
      <c r="G174" s="48">
        <f>(F174/E174)*'[2]Residential Summary'!F175</f>
        <v>0</v>
      </c>
      <c r="H174" s="218" t="str">
        <f>'[1]Residential Summary'!H174</f>
        <v>In</v>
      </c>
      <c r="I174" s="218" t="str">
        <f>'[1]Residential Summary'!I174</f>
        <v>Or</v>
      </c>
      <c r="J174" s="10"/>
      <c r="K174" s="11">
        <f>G174</f>
        <v>0</v>
      </c>
      <c r="L174" s="9">
        <f>G174</f>
        <v>0</v>
      </c>
      <c r="M174" s="9"/>
      <c r="N174" s="9"/>
      <c r="O174" s="9"/>
      <c r="P174" s="9">
        <f>G174</f>
        <v>0</v>
      </c>
      <c r="Q174" s="9"/>
      <c r="R174" s="9"/>
      <c r="S174" s="9"/>
      <c r="T174" s="9"/>
      <c r="U174" s="9"/>
      <c r="V174" s="9"/>
      <c r="W174" s="9"/>
      <c r="X174" s="9"/>
      <c r="Y174" s="53">
        <f>(F174/E174)*'Residential Summary'!L175</f>
        <v>0</v>
      </c>
      <c r="Z174" s="225" t="str">
        <f>'[1]Residential Summary'!K174</f>
        <v>see mixture below</v>
      </c>
      <c r="AA174" s="213"/>
      <c r="AB174" s="213"/>
    </row>
    <row r="175" spans="1:59" x14ac:dyDescent="0.2">
      <c r="B175" s="22" t="str">
        <f>'[1]Residential Summary'!B175</f>
        <v>2,6 - DNT</v>
      </c>
      <c r="C175" s="264" t="str">
        <f>'[1]Residential Summary'!C175</f>
        <v>606-20-2</v>
      </c>
      <c r="D175" s="8">
        <f>'[1]Residential Summary'!D175</f>
        <v>0</v>
      </c>
      <c r="E175" s="223">
        <f>'[1]Residential Summary'!E175</f>
        <v>25</v>
      </c>
      <c r="F175" s="79"/>
      <c r="G175" s="48">
        <f>(F175/E175)*'[2]Residential Summary'!F176</f>
        <v>0</v>
      </c>
      <c r="H175" s="218" t="str">
        <f>'[1]Residential Summary'!H175</f>
        <v>In</v>
      </c>
      <c r="I175" s="218" t="str">
        <f>'[1]Residential Summary'!I175</f>
        <v>Or</v>
      </c>
      <c r="J175" s="10"/>
      <c r="K175" s="11">
        <f>G175</f>
        <v>0</v>
      </c>
      <c r="L175" s="9">
        <f>G175</f>
        <v>0</v>
      </c>
      <c r="M175" s="9"/>
      <c r="N175" s="9"/>
      <c r="O175" s="9">
        <f>G175</f>
        <v>0</v>
      </c>
      <c r="P175" s="9">
        <f>G175</f>
        <v>0</v>
      </c>
      <c r="Q175" s="9"/>
      <c r="R175" s="9"/>
      <c r="S175" s="9"/>
      <c r="T175" s="9"/>
      <c r="U175" s="9"/>
      <c r="V175" s="9"/>
      <c r="W175" s="9"/>
      <c r="X175" s="9"/>
      <c r="Y175" s="53">
        <f>(F175/E175)*'Residential Summary'!L176</f>
        <v>0</v>
      </c>
      <c r="Z175" s="225" t="str">
        <f>'[1]Residential Summary'!K175</f>
        <v>see mixture below</v>
      </c>
      <c r="AA175" s="213"/>
      <c r="AB175" s="213"/>
    </row>
    <row r="176" spans="1:59" x14ac:dyDescent="0.2">
      <c r="B176" s="22" t="str">
        <f>'[1]Residential Summary'!B176</f>
        <v>2,4- AND 2,6 DNT MIXTURE</v>
      </c>
      <c r="C176" s="264">
        <f>'[1]Residential Summary'!C176</f>
        <v>0</v>
      </c>
      <c r="D176" s="8">
        <f>'[1]Residential Summary'!D176</f>
        <v>0</v>
      </c>
      <c r="E176" s="223">
        <f>'[1]Residential Summary'!E176</f>
        <v>12</v>
      </c>
      <c r="F176" s="79">
        <f>F175+F174</f>
        <v>0</v>
      </c>
      <c r="G176" s="48" t="s">
        <v>1357</v>
      </c>
      <c r="H176" s="218"/>
      <c r="I176" s="218"/>
      <c r="J176" s="10"/>
      <c r="K176" s="11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53">
        <f>(F176/E176)*'Residential Summary'!L177</f>
        <v>0</v>
      </c>
      <c r="Z176" s="224" t="str">
        <f>'[1]Residential Summary'!K176</f>
        <v>B2</v>
      </c>
      <c r="AA176" s="213"/>
      <c r="AB176" s="213" t="str">
        <f>'[1]Residential Summary'!O176</f>
        <v>Or</v>
      </c>
    </row>
    <row r="177" spans="1:28" x14ac:dyDescent="0.2">
      <c r="B177" s="22" t="str">
        <f>'[1]Residential Summary'!B177</f>
        <v>HMX</v>
      </c>
      <c r="C177" s="264" t="str">
        <f>'[1]Residential Summary'!C177</f>
        <v>2691-41-0</v>
      </c>
      <c r="D177" s="8">
        <f>'[1]Residential Summary'!D177</f>
        <v>0</v>
      </c>
      <c r="E177" s="223">
        <f>'[1]Residential Summary'!E177</f>
        <v>1360</v>
      </c>
      <c r="F177" s="79"/>
      <c r="G177" s="48">
        <f>(F177/E177)*'[2]Residential Summary'!F178</f>
        <v>0</v>
      </c>
      <c r="H177" s="218" t="str">
        <f>'[1]Residential Summary'!H177</f>
        <v>In</v>
      </c>
      <c r="I177" s="218" t="str">
        <f>'[1]Residential Summary'!I177</f>
        <v>Or</v>
      </c>
      <c r="J177" s="10"/>
      <c r="K177" s="11"/>
      <c r="L177" s="9"/>
      <c r="M177" s="9"/>
      <c r="N177" s="9"/>
      <c r="O177" s="9"/>
      <c r="P177" s="9">
        <f>G177</f>
        <v>0</v>
      </c>
      <c r="Q177" s="9"/>
      <c r="R177" s="9"/>
      <c r="S177" s="9"/>
      <c r="T177" s="9"/>
      <c r="U177" s="9"/>
      <c r="V177" s="9"/>
      <c r="W177" s="9"/>
      <c r="X177" s="9"/>
      <c r="Y177" s="53" t="s">
        <v>1357</v>
      </c>
      <c r="Z177" s="224" t="str">
        <f>'[1]Residential Summary'!K177</f>
        <v>D</v>
      </c>
      <c r="AA177" s="213"/>
      <c r="AB177" s="213"/>
    </row>
    <row r="178" spans="1:28" x14ac:dyDescent="0.2">
      <c r="B178" s="22" t="str">
        <f>'[1]Residential Summary'!B178</f>
        <v>RDX</v>
      </c>
      <c r="C178" s="264" t="str">
        <f>'[1]Residential Summary'!C178</f>
        <v>121-82-4</v>
      </c>
      <c r="D178" s="8">
        <f>'[1]Residential Summary'!D178</f>
        <v>0</v>
      </c>
      <c r="E178" s="223">
        <f>'[1]Residential Summary'!E178</f>
        <v>35</v>
      </c>
      <c r="F178" s="79"/>
      <c r="G178" s="48">
        <f>(F178/E178)*'[2]Residential Summary'!F179</f>
        <v>0</v>
      </c>
      <c r="H178" s="218" t="str">
        <f>'[1]Residential Summary'!H178</f>
        <v>In</v>
      </c>
      <c r="I178" s="218" t="str">
        <f>'[1]Residential Summary'!I178</f>
        <v>De</v>
      </c>
      <c r="J178" s="10"/>
      <c r="K178" s="11"/>
      <c r="L178" s="9"/>
      <c r="M178" s="9"/>
      <c r="N178" s="9"/>
      <c r="O178" s="9"/>
      <c r="P178" s="9"/>
      <c r="Q178" s="9">
        <f>G178</f>
        <v>0</v>
      </c>
      <c r="R178" s="9"/>
      <c r="S178" s="9"/>
      <c r="T178" s="9"/>
      <c r="U178" s="9"/>
      <c r="V178" s="9"/>
      <c r="W178" s="9"/>
      <c r="X178" s="9"/>
      <c r="Y178" s="53">
        <f>(F178/E178)*'Residential Summary'!L179</f>
        <v>0</v>
      </c>
      <c r="Z178" s="224" t="str">
        <f>'[1]Residential Summary'!K178</f>
        <v>C</v>
      </c>
      <c r="AA178" s="213" t="str">
        <f>'[1]Residential Summary'!N178</f>
        <v>In</v>
      </c>
      <c r="AB178" s="213" t="str">
        <f>'[1]Residential Summary'!O178</f>
        <v>De</v>
      </c>
    </row>
    <row r="179" spans="1:28" x14ac:dyDescent="0.2">
      <c r="B179" s="22" t="str">
        <f>'[1]Residential Summary'!B179</f>
        <v>1,3,5 - TNB</v>
      </c>
      <c r="C179" s="264" t="str">
        <f>'[1]Residential Summary'!C179</f>
        <v>99-35-4</v>
      </c>
      <c r="D179" s="8">
        <f>'[1]Residential Summary'!D179</f>
        <v>0</v>
      </c>
      <c r="E179" s="223">
        <f>'[1]Residential Summary'!E179</f>
        <v>610</v>
      </c>
      <c r="F179" s="79"/>
      <c r="G179" s="48">
        <f>(F179/E179)*'[2]Residential Summary'!F180</f>
        <v>0</v>
      </c>
      <c r="H179" s="218" t="str">
        <f>'[1]Residential Summary'!H179</f>
        <v>In</v>
      </c>
      <c r="I179" s="218" t="str">
        <f>'[1]Residential Summary'!I179</f>
        <v>Or</v>
      </c>
      <c r="J179" s="10"/>
      <c r="K179" s="128">
        <f>G179</f>
        <v>0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>
        <f>G179</f>
        <v>0</v>
      </c>
      <c r="W179" s="9"/>
      <c r="X179" s="9"/>
      <c r="Y179" s="53" t="s">
        <v>1357</v>
      </c>
      <c r="Z179" s="224" t="str">
        <f>'[1]Residential Summary'!K179</f>
        <v>NA</v>
      </c>
      <c r="AA179" s="213"/>
      <c r="AB179" s="213"/>
    </row>
    <row r="180" spans="1:28" x14ac:dyDescent="0.2">
      <c r="B180" s="22" t="str">
        <f>'[1]Residential Summary'!B180</f>
        <v>2,4,6 - TNT</v>
      </c>
      <c r="C180" s="264" t="str">
        <f>'[1]Residential Summary'!C180</f>
        <v>118-96-7</v>
      </c>
      <c r="D180" s="8">
        <f>'[1]Residential Summary'!D180</f>
        <v>0</v>
      </c>
      <c r="E180" s="223">
        <f>'[1]Residential Summary'!E180</f>
        <v>10</v>
      </c>
      <c r="F180" s="79"/>
      <c r="G180" s="48">
        <f>(F180/E180)*'[2]Residential Summary'!F181</f>
        <v>0</v>
      </c>
      <c r="H180" s="218" t="str">
        <f>'[1]Residential Summary'!H180</f>
        <v>In</v>
      </c>
      <c r="I180" s="218" t="str">
        <f>'[1]Residential Summary'!I180</f>
        <v>Or</v>
      </c>
      <c r="J180" s="10"/>
      <c r="K180" s="11"/>
      <c r="L180" s="9"/>
      <c r="M180" s="9"/>
      <c r="N180" s="9"/>
      <c r="O180" s="9"/>
      <c r="P180" s="9">
        <f>G180</f>
        <v>0</v>
      </c>
      <c r="Q180" s="9"/>
      <c r="R180" s="9"/>
      <c r="S180" s="9"/>
      <c r="T180" s="9"/>
      <c r="U180" s="9"/>
      <c r="V180" s="9"/>
      <c r="W180" s="9"/>
      <c r="X180" s="9"/>
      <c r="Y180" s="53">
        <f>(F180/E180)*'Residential Summary'!L181</f>
        <v>0</v>
      </c>
      <c r="Z180" s="224" t="str">
        <f>'[1]Residential Summary'!K180</f>
        <v>C</v>
      </c>
      <c r="AA180" s="213" t="str">
        <f>'[1]Residential Summary'!N180</f>
        <v>In</v>
      </c>
      <c r="AB180" s="213" t="str">
        <f>'[1]Residential Summary'!O180</f>
        <v>Or</v>
      </c>
    </row>
    <row r="181" spans="1:28" ht="13.5" thickBot="1" x14ac:dyDescent="0.25">
      <c r="A181" s="309"/>
      <c r="B181" s="309"/>
      <c r="C181" s="309"/>
      <c r="D181" s="125"/>
      <c r="E181" s="31"/>
      <c r="F181" s="80"/>
      <c r="G181" s="49"/>
      <c r="H181" s="49"/>
      <c r="I181" s="133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54"/>
      <c r="Z181" s="215"/>
      <c r="AA181" s="215"/>
      <c r="AB181" s="215"/>
    </row>
    <row r="182" spans="1:28" x14ac:dyDescent="0.2">
      <c r="E182" s="50" t="s">
        <v>396</v>
      </c>
      <c r="F182"/>
      <c r="G182" s="191"/>
      <c r="H182" s="191"/>
      <c r="I182" s="192"/>
      <c r="J182" s="48">
        <f>SUM(J13:J180)</f>
        <v>0</v>
      </c>
      <c r="K182" s="48">
        <f t="shared" ref="K182:X182" si="1">SUM(K13:K180)</f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 t="shared" si="1"/>
        <v>0</v>
      </c>
      <c r="V182" s="48">
        <f t="shared" si="1"/>
        <v>0</v>
      </c>
      <c r="W182" s="48">
        <f t="shared" si="1"/>
        <v>0</v>
      </c>
      <c r="X182" s="48">
        <f t="shared" si="1"/>
        <v>0</v>
      </c>
      <c r="Y182" s="53">
        <f>SUM(Y13:Y180)</f>
        <v>0</v>
      </c>
    </row>
    <row r="183" spans="1:28" x14ac:dyDescent="0.2">
      <c r="E183" s="50"/>
      <c r="F183"/>
      <c r="G183" s="191"/>
      <c r="H183" s="191"/>
      <c r="I183" s="192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118"/>
    </row>
    <row r="184" spans="1:28" ht="35.25" customHeight="1" x14ac:dyDescent="0.2">
      <c r="A184" s="310" t="str">
        <f>'[1]Residential Summary'!A182</f>
        <v>VOC</v>
      </c>
      <c r="B184" s="22" t="str">
        <f>'[1]Residential Summary'!B182</f>
        <v>"y"  indicates that contaminant is considered volative.</v>
      </c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118"/>
    </row>
    <row r="185" spans="1:28" x14ac:dyDescent="0.2">
      <c r="A185" s="226"/>
      <c r="B185" s="262" t="str">
        <f>'[1]Residential Summary'!B183</f>
        <v>Missing Pathway: highlight indicates a potentially important pathway for which data is missing</v>
      </c>
      <c r="E185" s="50"/>
      <c r="F185" s="117"/>
      <c r="G185" s="47"/>
      <c r="H185" s="47"/>
      <c r="I185" s="13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118"/>
    </row>
    <row r="186" spans="1:28" x14ac:dyDescent="0.2">
      <c r="A186" s="311" t="s">
        <v>1288</v>
      </c>
      <c r="B186" s="22" t="s">
        <v>397</v>
      </c>
      <c r="C186" s="104"/>
      <c r="D186" s="4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8" x14ac:dyDescent="0.2">
      <c r="A187" s="22"/>
      <c r="B187" s="22" t="s">
        <v>398</v>
      </c>
      <c r="C187" s="104"/>
      <c r="D187" s="4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8" x14ac:dyDescent="0.2">
      <c r="A188" s="22"/>
      <c r="B188" s="22" t="s">
        <v>399</v>
      </c>
      <c r="C188" s="312"/>
      <c r="D188" s="126"/>
    </row>
    <row r="189" spans="1:28" x14ac:dyDescent="0.2">
      <c r="A189" s="311" t="s">
        <v>1289</v>
      </c>
      <c r="B189" s="313" t="str">
        <f>'[1]Residential Summary'!B185</f>
        <v>ADREN - adrenal; BONE; CV/BLD - cardiovascular/blood system; CNS/PNS - central/peripheral nervous system; EYE;  IMMUN - immune system; KIDN - kidney; LIV/GI - liver/gastrointestinal system;</v>
      </c>
      <c r="C189" s="312"/>
      <c r="D189" s="126"/>
    </row>
    <row r="190" spans="1:28" x14ac:dyDescent="0.2">
      <c r="A190" s="22"/>
      <c r="B190" s="313" t="str">
        <f>'[1]Residential Summary'!B186</f>
        <v xml:space="preserve">PROST - prostrate; REPRO - reproductive system (incl. teratogenic/developmental effects); RESP - respiratory system; SKIN - skin irritation or other effects; SPLEEN; THYROID; </v>
      </c>
      <c r="C190" s="312"/>
      <c r="D190" s="126"/>
    </row>
    <row r="191" spans="1:28" x14ac:dyDescent="0.2">
      <c r="A191" s="22"/>
      <c r="B191" s="313" t="str">
        <f>'[1]Residential Summary'!B187</f>
        <v>WHOLE BODY - increased mortality, decreased growth rate, etc.</v>
      </c>
      <c r="C191" s="22"/>
      <c r="D191" s="120"/>
    </row>
    <row r="192" spans="1:28" x14ac:dyDescent="0.2">
      <c r="A192" s="307" t="str">
        <f>'[1]Recreational Summary'!A188</f>
        <v>(2)</v>
      </c>
      <c r="B192" s="314" t="str">
        <f>'[1]Residential Summary'!B188</f>
        <v>Cancer Class 1986:</v>
      </c>
      <c r="D192" s="120"/>
    </row>
    <row r="193" spans="2:4" x14ac:dyDescent="0.2">
      <c r="B193" s="313" t="str">
        <f>'[1]Residential Summary'!B189</f>
        <v>Class A - Known human carcinogen</v>
      </c>
      <c r="D193" s="120"/>
    </row>
    <row r="194" spans="2:4" x14ac:dyDescent="0.2">
      <c r="B194" s="313" t="str">
        <f>'[1]Residential Summary'!B190</f>
        <v>Class B - Probable human carcinogen (B1 - limited evidence in humans; B2 - inadequate evidence in humans but adequate in animals)</v>
      </c>
      <c r="D194" s="120"/>
    </row>
    <row r="195" spans="2:4" x14ac:dyDescent="0.2">
      <c r="B195" s="313" t="str">
        <f>'[1]Residential Summary'!B191</f>
        <v>Class C - Possible human carcinogen</v>
      </c>
    </row>
    <row r="196" spans="2:4" x14ac:dyDescent="0.2">
      <c r="B196" s="313" t="str">
        <f>'[1]Residential Summary'!B192</f>
        <v>Group D - Not Classifiable</v>
      </c>
    </row>
    <row r="197" spans="2:4" x14ac:dyDescent="0.2">
      <c r="B197" s="313" t="str">
        <f>'[1]Residential Summary'!B193</f>
        <v>NA - No EPA Classification Available.</v>
      </c>
    </row>
    <row r="198" spans="2:4" x14ac:dyDescent="0.2">
      <c r="B198" s="314" t="str">
        <f>'[1]Residential Summary'!B194</f>
        <v>Cancer Class 2005:</v>
      </c>
    </row>
    <row r="199" spans="2:4" x14ac:dyDescent="0.2">
      <c r="B199" s="313" t="str">
        <f>'[1]Residential Summary'!B195</f>
        <v>Carcinogenic - Carcinogenic to Humans</v>
      </c>
    </row>
    <row r="200" spans="2:4" x14ac:dyDescent="0.2">
      <c r="B200" s="313" t="str">
        <f>'[1]Residential Summary'!B196</f>
        <v>Likely - Likely to be Carcinogenic to Humans</v>
      </c>
    </row>
    <row r="201" spans="2:4" x14ac:dyDescent="0.2">
      <c r="B201" s="313" t="str">
        <f>'[1]Residential Summary'!B197</f>
        <v>Suggestive - Suggestive Evidence of Carcinogenic Potential</v>
      </c>
    </row>
    <row r="202" spans="2:4" x14ac:dyDescent="0.2">
      <c r="B202" s="313" t="str">
        <f>'[1]Residential Summary'!B198</f>
        <v>Inadequate - Inadequate Information to Assess Carcinogenic Potential</v>
      </c>
    </row>
    <row r="203" spans="2:4" x14ac:dyDescent="0.2">
      <c r="B203" s="313" t="str">
        <f>'[1]Residential Summary'!B199</f>
        <v>Not Likely - Not Likely to be Carcinogenic to Humans</v>
      </c>
    </row>
    <row r="204" spans="2:4" x14ac:dyDescent="0.2">
      <c r="B204" s="313"/>
    </row>
  </sheetData>
  <phoneticPr fontId="5" type="noConversion"/>
  <printOptions gridLines="1" gridLinesSet="0"/>
  <pageMargins left="0.5" right="0.5" top="0.75" bottom="0.75" header="0.5" footer="0.5"/>
  <pageSetup scale="56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03"/>
  <sheetViews>
    <sheetView tabSelected="1"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K186" sqref="K186"/>
    </sheetView>
  </sheetViews>
  <sheetFormatPr defaultColWidth="10.7109375" defaultRowHeight="12.75" x14ac:dyDescent="0.2"/>
  <cols>
    <col min="1" max="1" width="2.7109375" style="262" customWidth="1"/>
    <col min="2" max="2" width="38.7109375" style="262" customWidth="1"/>
    <col min="3" max="3" width="8.7109375" style="262" customWidth="1"/>
    <col min="4" max="4" width="2.7109375" style="85" customWidth="1"/>
    <col min="5" max="5" width="13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85" customWidth="1"/>
    <col min="10" max="10" width="37.140625" style="55" customWidth="1"/>
    <col min="11" max="11" width="7.7109375" style="60" customWidth="1"/>
    <col min="12" max="12" width="8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ht="15.75" x14ac:dyDescent="0.25">
      <c r="A1" s="295" t="str">
        <f>'Residential Risk Estimation'!A1</f>
        <v>Refer to the Risk-Based Guidance for the Soil - Human Health Pathway Technical Support Document</v>
      </c>
    </row>
    <row r="2" spans="1:15" ht="15.75" x14ac:dyDescent="0.25">
      <c r="A2" s="295" t="str">
        <f>'Residential Risk Estimation'!A2</f>
        <v>for guidance in applying Soil Reference Values.</v>
      </c>
    </row>
    <row r="3" spans="1:15" x14ac:dyDescent="0.2">
      <c r="A3" s="296" t="str">
        <f>'Residential Risk Estimation'!A3</f>
        <v>NOTE:Based on LIMITED multiple pathway exposure scenario (i.e., incidential soil/dust ingestion, dermal contact and inhalation of outdoor dust and vapors).  If</v>
      </c>
      <c r="B3" s="22"/>
    </row>
    <row r="4" spans="1:15" x14ac:dyDescent="0.2">
      <c r="A4" s="296" t="str">
        <f>'Residential Risk Estimation'!A4</f>
        <v>multiple contaminants are present cumulative risk MUST be evaluated.  Concerns regarding ecological receptors, vapor migration,  and ground or surface water</v>
      </c>
      <c r="B4" s="22"/>
    </row>
    <row r="5" spans="1:15" x14ac:dyDescent="0.2">
      <c r="A5" s="296" t="str">
        <f>'Residential Risk Estimation'!A5</f>
        <v>impacts must be evaluated by other methods.</v>
      </c>
      <c r="B5" s="22"/>
      <c r="C5" s="263"/>
      <c r="D5"/>
      <c r="E5"/>
      <c r="F5"/>
      <c r="H5"/>
      <c r="I5"/>
    </row>
    <row r="6" spans="1:15" x14ac:dyDescent="0.2">
      <c r="C6" s="263"/>
      <c r="D6"/>
      <c r="E6"/>
      <c r="F6"/>
      <c r="H6"/>
      <c r="I6"/>
    </row>
    <row r="7" spans="1:15" x14ac:dyDescent="0.2">
      <c r="A7" s="22" t="str">
        <f>'Residential Summary'!A7</f>
        <v>Source (if multiple sources the source of the driving pathway is given): M = MDH; MI = IRIS adopted by MDH; I = IRIS;  H = HEAST; E = EPA NCEA/STSC or SSL; C = California EPA; A = ATSDR; O = Other</v>
      </c>
      <c r="B7" s="22"/>
      <c r="C7" s="263"/>
      <c r="D7"/>
      <c r="E7"/>
      <c r="F7"/>
      <c r="H7"/>
      <c r="I7"/>
    </row>
    <row r="8" spans="1:15" x14ac:dyDescent="0.2">
      <c r="A8" s="22" t="str">
        <f>'Residential Summary'!A8</f>
        <v>Pathways: Or = oral; De= Dermal; In = Inhalation; ? = not known.</v>
      </c>
      <c r="B8" s="22"/>
      <c r="C8" s="263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83" t="s">
        <v>1036</v>
      </c>
      <c r="B10" s="283"/>
      <c r="L10" s="55"/>
      <c r="N10" s="131"/>
    </row>
    <row r="11" spans="1:15" s="151" customFormat="1" ht="25.5" x14ac:dyDescent="0.2">
      <c r="A11" s="284"/>
      <c r="B11" s="284"/>
      <c r="C11" s="315"/>
      <c r="D11" s="15"/>
      <c r="G11" s="154"/>
      <c r="H11" s="152" t="s">
        <v>1340</v>
      </c>
      <c r="I11" s="152"/>
      <c r="K11" s="228"/>
      <c r="M11" s="154"/>
      <c r="N11" s="152" t="s">
        <v>1340</v>
      </c>
      <c r="O11" s="152"/>
    </row>
    <row r="12" spans="1:15" s="75" customFormat="1" ht="95.1" customHeight="1" thickBot="1" x14ac:dyDescent="0.25">
      <c r="A12" s="142" t="s">
        <v>1341</v>
      </c>
      <c r="B12" s="142"/>
      <c r="C12" s="143" t="s">
        <v>1299</v>
      </c>
      <c r="D12" s="144" t="s">
        <v>1343</v>
      </c>
      <c r="E12" s="145" t="s">
        <v>400</v>
      </c>
      <c r="F12" s="147" t="s">
        <v>274</v>
      </c>
      <c r="G12" s="146" t="s">
        <v>1344</v>
      </c>
      <c r="H12" s="148" t="s">
        <v>1347</v>
      </c>
      <c r="I12" s="148" t="s">
        <v>1348</v>
      </c>
      <c r="J12" s="149" t="s">
        <v>262</v>
      </c>
      <c r="K12" s="150" t="s">
        <v>263</v>
      </c>
      <c r="L12" s="38" t="s">
        <v>1351</v>
      </c>
      <c r="M12" s="146" t="s">
        <v>1344</v>
      </c>
      <c r="N12" s="148" t="s">
        <v>1347</v>
      </c>
      <c r="O12" s="148" t="s">
        <v>1348</v>
      </c>
    </row>
    <row r="13" spans="1:15" x14ac:dyDescent="0.2">
      <c r="A13" s="59" t="str">
        <f>'Residential Summary'!A13</f>
        <v>Inorganics:</v>
      </c>
      <c r="C13" s="103"/>
      <c r="D13" s="119"/>
      <c r="E13" s="40"/>
      <c r="F13" s="33"/>
      <c r="G13" s="155"/>
      <c r="H13" s="194"/>
      <c r="L13" s="35"/>
      <c r="M13" s="155"/>
      <c r="N13" s="33"/>
      <c r="O13" s="85"/>
    </row>
    <row r="14" spans="1:15" x14ac:dyDescent="0.2">
      <c r="A14" s="59">
        <f>'Residential Summary'!A14</f>
        <v>0</v>
      </c>
      <c r="B14" s="103" t="str">
        <f>'Residential Summary'!B14</f>
        <v>Aluminum</v>
      </c>
      <c r="C14" s="106" t="str">
        <f>'Residential Summary'!C14</f>
        <v>7429-90-5</v>
      </c>
      <c r="D14" s="103"/>
      <c r="E14" s="40">
        <v>40000</v>
      </c>
      <c r="F14" s="71">
        <v>0.2</v>
      </c>
      <c r="G14" s="226" t="str">
        <f>'Residential Summary'!G14</f>
        <v>E</v>
      </c>
      <c r="H14" s="169"/>
      <c r="I14" s="170" t="s">
        <v>1355</v>
      </c>
      <c r="J14" s="64" t="s">
        <v>1356</v>
      </c>
      <c r="K14" s="106" t="str">
        <f>'Residential Summary'!K14</f>
        <v>NA</v>
      </c>
      <c r="L14" s="73" t="s">
        <v>1357</v>
      </c>
      <c r="M14" s="119"/>
      <c r="N14" s="169"/>
      <c r="O14" s="170"/>
    </row>
    <row r="15" spans="1:15" x14ac:dyDescent="0.2">
      <c r="A15" s="59">
        <f>'Residential Summary'!A15</f>
        <v>0</v>
      </c>
      <c r="B15" s="103" t="str">
        <f>'Residential Summary'!B15</f>
        <v>Antimony</v>
      </c>
      <c r="C15" s="106" t="str">
        <f>'Residential Summary'!C15</f>
        <v>7440-36-0</v>
      </c>
      <c r="D15" s="103"/>
      <c r="E15" s="40">
        <v>16</v>
      </c>
      <c r="F15" s="71">
        <v>0.2</v>
      </c>
      <c r="G15" s="226" t="str">
        <f>'Residential Summary'!G15</f>
        <v>I</v>
      </c>
      <c r="H15" s="169"/>
      <c r="I15" s="170" t="s">
        <v>1355</v>
      </c>
      <c r="J15" s="64" t="s">
        <v>612</v>
      </c>
      <c r="K15" s="106" t="str">
        <f>'Residential Summary'!K15</f>
        <v>NA</v>
      </c>
      <c r="L15" s="73" t="s">
        <v>1357</v>
      </c>
      <c r="M15" s="119"/>
      <c r="N15" s="169"/>
      <c r="O15" s="170"/>
    </row>
    <row r="16" spans="1:15" x14ac:dyDescent="0.2">
      <c r="A16" s="59">
        <f>'Residential Summary'!A16</f>
        <v>0</v>
      </c>
      <c r="B16" s="103" t="str">
        <f>'Residential Summary'!B16</f>
        <v>Arsenic</v>
      </c>
      <c r="C16" s="106" t="str">
        <f>'Residential Summary'!C16</f>
        <v>7440-38-2</v>
      </c>
      <c r="D16" s="103"/>
      <c r="E16" s="40">
        <v>11</v>
      </c>
      <c r="F16" s="71">
        <v>0.2</v>
      </c>
      <c r="G16" s="226" t="str">
        <f>'Residential Summary'!G16</f>
        <v>E</v>
      </c>
      <c r="H16" s="169"/>
      <c r="I16" s="170" t="s">
        <v>1355</v>
      </c>
      <c r="J16" s="70" t="s">
        <v>251</v>
      </c>
      <c r="K16" s="106" t="str">
        <f>'Residential Summary'!K16</f>
        <v>A</v>
      </c>
      <c r="L16" s="261">
        <v>7.9999999999999996E-6</v>
      </c>
      <c r="M16" s="119"/>
      <c r="N16" s="169"/>
      <c r="O16" s="170"/>
    </row>
    <row r="17" spans="1:15" x14ac:dyDescent="0.2">
      <c r="A17" s="59">
        <f>'Residential Summary'!A17</f>
        <v>0</v>
      </c>
      <c r="B17" s="103" t="str">
        <f>'Residential Summary'!B17</f>
        <v>Barium</v>
      </c>
      <c r="C17" s="106" t="str">
        <f>'Residential Summary'!C17</f>
        <v>7440-39-3</v>
      </c>
      <c r="D17" s="103"/>
      <c r="E17" s="40">
        <v>1100</v>
      </c>
      <c r="F17" s="71">
        <v>1</v>
      </c>
      <c r="G17" s="226" t="str">
        <f>'Residential Summary'!G17</f>
        <v>O</v>
      </c>
      <c r="H17" s="169"/>
      <c r="I17" s="170" t="s">
        <v>1355</v>
      </c>
      <c r="J17" s="70" t="s">
        <v>252</v>
      </c>
      <c r="K17" s="106" t="str">
        <f>'Residential Summary'!K17</f>
        <v>NA</v>
      </c>
      <c r="L17" s="73" t="s">
        <v>1357</v>
      </c>
      <c r="M17" s="119"/>
      <c r="N17" s="169"/>
      <c r="O17" s="170"/>
    </row>
    <row r="18" spans="1:15" ht="21.75" x14ac:dyDescent="0.2">
      <c r="A18" s="59">
        <f>'Residential Summary'!A18</f>
        <v>0</v>
      </c>
      <c r="B18" s="103" t="str">
        <f>'Residential Summary'!B18</f>
        <v>Beryllium</v>
      </c>
      <c r="C18" s="106" t="str">
        <f>'Residential Summary'!C18</f>
        <v>7440-41-7</v>
      </c>
      <c r="D18" s="103"/>
      <c r="E18" s="40">
        <v>75</v>
      </c>
      <c r="F18" s="71">
        <v>0.2</v>
      </c>
      <c r="G18" s="226" t="str">
        <f>'Residential Summary'!G18</f>
        <v>I</v>
      </c>
      <c r="H18" s="169"/>
      <c r="I18" s="170" t="s">
        <v>1355</v>
      </c>
      <c r="J18" s="62" t="s">
        <v>655</v>
      </c>
      <c r="K18" s="106" t="str">
        <f>'Residential Summary'!K18</f>
        <v>B1</v>
      </c>
      <c r="L18" s="74">
        <v>1E-8</v>
      </c>
      <c r="M18" s="119" t="str">
        <f>'Residential Summary'!M18</f>
        <v>I</v>
      </c>
      <c r="N18" s="169" t="s">
        <v>1370</v>
      </c>
      <c r="O18" s="170" t="s">
        <v>1363</v>
      </c>
    </row>
    <row r="19" spans="1:15" x14ac:dyDescent="0.2">
      <c r="A19" s="59">
        <f>'Residential Summary'!A19</f>
        <v>0</v>
      </c>
      <c r="B19" s="103" t="str">
        <f>'Residential Summary'!B19</f>
        <v>Boron</v>
      </c>
      <c r="C19" s="106" t="str">
        <f>'Residential Summary'!C19</f>
        <v>7440-42-8</v>
      </c>
      <c r="D19" s="103"/>
      <c r="E19" s="40">
        <v>8000</v>
      </c>
      <c r="F19" s="71">
        <v>0.2</v>
      </c>
      <c r="G19" s="226" t="str">
        <f>'Residential Summary'!G19</f>
        <v>I</v>
      </c>
      <c r="H19" s="169"/>
      <c r="I19" s="170" t="s">
        <v>1355</v>
      </c>
      <c r="J19" s="62" t="s">
        <v>613</v>
      </c>
      <c r="K19" s="106" t="str">
        <f>'Residential Summary'!K19</f>
        <v>NA</v>
      </c>
      <c r="L19" s="73" t="s">
        <v>1357</v>
      </c>
      <c r="M19" s="119"/>
      <c r="N19" s="169"/>
      <c r="O19" s="170"/>
    </row>
    <row r="20" spans="1:15" ht="21.75" x14ac:dyDescent="0.2">
      <c r="A20" s="59">
        <f>'Residential Summary'!A20</f>
        <v>0</v>
      </c>
      <c r="B20" s="103" t="str">
        <f>'Residential Summary'!B20</f>
        <v>Cadmium</v>
      </c>
      <c r="C20" s="106" t="str">
        <f>'Residential Summary'!C20</f>
        <v>7440-43-9</v>
      </c>
      <c r="D20" s="103"/>
      <c r="E20" s="40">
        <v>35</v>
      </c>
      <c r="F20" s="71">
        <v>0.2</v>
      </c>
      <c r="G20" s="226" t="str">
        <f>'Residential Summary'!G20</f>
        <v>I</v>
      </c>
      <c r="H20" s="169"/>
      <c r="I20" s="170" t="s">
        <v>1355</v>
      </c>
      <c r="J20" s="62" t="s">
        <v>1213</v>
      </c>
      <c r="K20" s="106" t="str">
        <f>'Residential Summary'!K20</f>
        <v>B1</v>
      </c>
      <c r="L20" s="74">
        <v>4.0000000000000002E-9</v>
      </c>
      <c r="M20" s="119" t="str">
        <f>'Residential Summary'!M20</f>
        <v>MI</v>
      </c>
      <c r="N20" s="169" t="s">
        <v>1370</v>
      </c>
      <c r="O20" s="170" t="s">
        <v>1363</v>
      </c>
    </row>
    <row r="21" spans="1:15" x14ac:dyDescent="0.2">
      <c r="A21" s="59">
        <f>'Residential Summary'!A21</f>
        <v>0</v>
      </c>
      <c r="B21" s="103" t="str">
        <f>'Residential Summary'!B21</f>
        <v>Chromium III</v>
      </c>
      <c r="C21" s="106" t="str">
        <f>'Residential Summary'!C21</f>
        <v>16065-83-1</v>
      </c>
      <c r="D21" s="103"/>
      <c r="E21" s="40">
        <v>60000</v>
      </c>
      <c r="F21" s="71">
        <v>0.2</v>
      </c>
      <c r="G21" s="226" t="str">
        <f>'Residential Summary'!G21</f>
        <v>I</v>
      </c>
      <c r="H21" s="169" t="s">
        <v>1363</v>
      </c>
      <c r="I21" s="170" t="s">
        <v>1355</v>
      </c>
      <c r="J21" s="64" t="s">
        <v>1378</v>
      </c>
      <c r="K21" s="106" t="str">
        <f>'Residential Summary'!K21</f>
        <v>NA</v>
      </c>
      <c r="L21" s="73" t="s">
        <v>1357</v>
      </c>
      <c r="M21" s="119"/>
      <c r="N21" s="169"/>
      <c r="O21" s="170"/>
    </row>
    <row r="22" spans="1:15" ht="21.75" x14ac:dyDescent="0.2">
      <c r="A22" s="59">
        <f>'Residential Summary'!A22</f>
        <v>0</v>
      </c>
      <c r="B22" s="103" t="str">
        <f>'Residential Summary'!B22</f>
        <v>Chromium VI</v>
      </c>
      <c r="C22" s="106" t="str">
        <f>'Residential Summary'!C22</f>
        <v>18540-29-9</v>
      </c>
      <c r="D22" s="103"/>
      <c r="E22" s="40">
        <v>120</v>
      </c>
      <c r="F22" s="71">
        <v>0.2</v>
      </c>
      <c r="G22" s="226" t="str">
        <f>'Residential Summary'!G22</f>
        <v>I</v>
      </c>
      <c r="H22" s="169"/>
      <c r="I22" s="170" t="s">
        <v>1355</v>
      </c>
      <c r="J22" s="64" t="s">
        <v>236</v>
      </c>
      <c r="K22" s="106" t="str">
        <f>'Residential Summary'!K22</f>
        <v>A</v>
      </c>
      <c r="L22" s="74">
        <v>8.9999999999999999E-8</v>
      </c>
      <c r="M22" s="119" t="str">
        <f>'Residential Summary'!M22</f>
        <v>MI</v>
      </c>
      <c r="N22" s="169" t="s">
        <v>1370</v>
      </c>
      <c r="O22" s="170" t="s">
        <v>1363</v>
      </c>
    </row>
    <row r="23" spans="1:15" ht="21.75" x14ac:dyDescent="0.2">
      <c r="A23" s="59">
        <f>'Residential Summary'!A23</f>
        <v>0</v>
      </c>
      <c r="B23" s="103" t="str">
        <f>'Residential Summary'!B23</f>
        <v>Cobalt</v>
      </c>
      <c r="C23" s="106" t="str">
        <f>'Residential Summary'!C23</f>
        <v>7440-48-4</v>
      </c>
      <c r="D23" s="103"/>
      <c r="E23" s="40">
        <v>800</v>
      </c>
      <c r="F23" s="71">
        <v>0.2</v>
      </c>
      <c r="G23" s="226" t="str">
        <f>'Residential Summary'!G23</f>
        <v>E</v>
      </c>
      <c r="H23" s="169"/>
      <c r="I23" s="170" t="s">
        <v>1355</v>
      </c>
      <c r="J23" s="64" t="s">
        <v>614</v>
      </c>
      <c r="K23" s="106" t="str">
        <f>'Residential Summary'!K23</f>
        <v>B1</v>
      </c>
      <c r="L23" s="74">
        <v>9.9999999999999995E-8</v>
      </c>
      <c r="M23" s="119" t="s">
        <v>1354</v>
      </c>
      <c r="N23" s="169" t="s">
        <v>1370</v>
      </c>
      <c r="O23" s="170" t="s">
        <v>1363</v>
      </c>
    </row>
    <row r="24" spans="1:15" x14ac:dyDescent="0.2">
      <c r="A24" s="59">
        <f>'Residential Summary'!A24</f>
        <v>0</v>
      </c>
      <c r="B24" s="103" t="str">
        <f>'Residential Summary'!B24</f>
        <v>Copper</v>
      </c>
      <c r="C24" s="106" t="str">
        <f>'Residential Summary'!C24</f>
        <v>7440-50-8</v>
      </c>
      <c r="D24" s="103"/>
      <c r="E24" s="40">
        <v>100</v>
      </c>
      <c r="F24" s="71">
        <v>1</v>
      </c>
      <c r="G24" s="226" t="str">
        <f>'Residential Summary'!G24</f>
        <v>A</v>
      </c>
      <c r="H24" s="169" t="s">
        <v>1363</v>
      </c>
      <c r="I24" s="170" t="s">
        <v>1355</v>
      </c>
      <c r="J24" s="292" t="s">
        <v>254</v>
      </c>
      <c r="K24" s="106" t="str">
        <f>'Residential Summary'!K24</f>
        <v>D</v>
      </c>
      <c r="L24" s="73" t="s">
        <v>1357</v>
      </c>
      <c r="M24" s="119"/>
      <c r="N24" s="169"/>
      <c r="O24" s="170"/>
    </row>
    <row r="25" spans="1:15" x14ac:dyDescent="0.2">
      <c r="A25" s="59">
        <f>'Residential Summary'!A25</f>
        <v>0</v>
      </c>
      <c r="B25" s="103" t="str">
        <f>'Residential Summary'!B25</f>
        <v>Copper Cyanide</v>
      </c>
      <c r="C25" s="106" t="str">
        <f>'Residential Summary'!C25</f>
        <v>544-92-3</v>
      </c>
      <c r="D25" s="103"/>
      <c r="E25" s="40">
        <v>200</v>
      </c>
      <c r="F25" s="183">
        <v>0.2</v>
      </c>
      <c r="G25" s="226" t="str">
        <f>'Residential Summary'!G25</f>
        <v>I</v>
      </c>
      <c r="H25" s="169" t="s">
        <v>1363</v>
      </c>
      <c r="I25" s="170" t="s">
        <v>1355</v>
      </c>
      <c r="J25" s="64" t="s">
        <v>1383</v>
      </c>
      <c r="K25" s="106" t="str">
        <f>'Residential Summary'!K25</f>
        <v>NA</v>
      </c>
      <c r="L25" s="73" t="s">
        <v>1357</v>
      </c>
      <c r="M25" s="119"/>
      <c r="N25" s="169"/>
      <c r="O25" s="170"/>
    </row>
    <row r="26" spans="1:15" ht="21.75" x14ac:dyDescent="0.2">
      <c r="A26" s="59">
        <f>'Residential Summary'!A26</f>
        <v>0</v>
      </c>
      <c r="B26" s="103" t="str">
        <f>'Residential Summary'!B26</f>
        <v>Cyanide, free</v>
      </c>
      <c r="C26" s="106" t="str">
        <f>'Residential Summary'!C26</f>
        <v>57-12-5</v>
      </c>
      <c r="D26" s="103"/>
      <c r="E26" s="40">
        <v>60</v>
      </c>
      <c r="F26" s="71">
        <v>1</v>
      </c>
      <c r="G26" s="226" t="str">
        <f>'Residential Summary'!G26</f>
        <v>A</v>
      </c>
      <c r="H26" s="184" t="s">
        <v>1363</v>
      </c>
      <c r="I26" s="170" t="s">
        <v>1355</v>
      </c>
      <c r="J26" s="612" t="s">
        <v>258</v>
      </c>
      <c r="K26" s="106" t="str">
        <f>'Residential Summary'!K26</f>
        <v>NA</v>
      </c>
      <c r="L26" s="73" t="s">
        <v>1357</v>
      </c>
      <c r="M26" s="119"/>
      <c r="N26" s="171"/>
      <c r="O26" s="170"/>
    </row>
    <row r="27" spans="1:15" ht="21.75" x14ac:dyDescent="0.2">
      <c r="A27" s="59">
        <f>'Residential Summary'!A27</f>
        <v>0</v>
      </c>
      <c r="B27" s="103" t="str">
        <f>'Residential Summary'!B27</f>
        <v>Fluorine (soluble fluoride)</v>
      </c>
      <c r="C27" s="106" t="str">
        <f>'Residential Summary'!C27</f>
        <v>7782-41-4</v>
      </c>
      <c r="D27" s="103"/>
      <c r="E27" s="40">
        <v>180</v>
      </c>
      <c r="F27" s="71">
        <v>1</v>
      </c>
      <c r="G27" s="226" t="str">
        <f>'Residential Summary'!G27</f>
        <v>I</v>
      </c>
      <c r="H27" s="184" t="s">
        <v>1363</v>
      </c>
      <c r="I27" s="170" t="s">
        <v>1355</v>
      </c>
      <c r="J27" s="612" t="s">
        <v>257</v>
      </c>
      <c r="K27" s="106" t="str">
        <f>'Residential Summary'!K27</f>
        <v>NA</v>
      </c>
      <c r="L27" s="73" t="s">
        <v>1357</v>
      </c>
      <c r="M27" s="119"/>
      <c r="N27" s="171"/>
      <c r="O27" s="170"/>
    </row>
    <row r="28" spans="1:15" x14ac:dyDescent="0.2">
      <c r="A28" s="59">
        <f>'Residential Summary'!A28</f>
        <v>0</v>
      </c>
      <c r="B28" s="103" t="str">
        <f>'Residential Summary'!B28</f>
        <v>Iron</v>
      </c>
      <c r="C28" s="106" t="str">
        <f>'Residential Summary'!C28</f>
        <v>7439-89-6</v>
      </c>
      <c r="D28" s="103"/>
      <c r="E28" s="40">
        <v>12000</v>
      </c>
      <c r="F28" s="183">
        <v>0.2</v>
      </c>
      <c r="G28" s="226" t="str">
        <f>'Residential Summary'!G28</f>
        <v>E</v>
      </c>
      <c r="H28" s="184" t="s">
        <v>1363</v>
      </c>
      <c r="I28" s="170" t="s">
        <v>1355</v>
      </c>
      <c r="J28" s="203" t="s">
        <v>1378</v>
      </c>
      <c r="K28" s="106" t="str">
        <f>'Residential Summary'!K28</f>
        <v>NA</v>
      </c>
      <c r="L28" s="73" t="s">
        <v>1357</v>
      </c>
      <c r="M28" s="119"/>
      <c r="N28" s="171"/>
      <c r="O28" s="170"/>
    </row>
    <row r="29" spans="1:15" x14ac:dyDescent="0.2">
      <c r="A29" s="59">
        <f>'Residential Summary'!A29</f>
        <v>0</v>
      </c>
      <c r="B29" s="103" t="str">
        <f>'Residential Summary'!B29</f>
        <v>Lead</v>
      </c>
      <c r="C29" s="106" t="str">
        <f>'Residential Summary'!C29</f>
        <v>7439-92-1</v>
      </c>
      <c r="D29" s="103"/>
      <c r="E29" s="40">
        <v>300</v>
      </c>
      <c r="F29" s="71">
        <v>1</v>
      </c>
      <c r="G29" s="226" t="str">
        <f>'Residential Summary'!G29</f>
        <v>E</v>
      </c>
      <c r="H29" s="171"/>
      <c r="I29" s="170" t="s">
        <v>1355</v>
      </c>
      <c r="J29" s="64" t="s">
        <v>1388</v>
      </c>
      <c r="K29" s="106" t="str">
        <f>'Residential Summary'!K29</f>
        <v>B2</v>
      </c>
      <c r="L29" s="74" t="s">
        <v>1357</v>
      </c>
      <c r="M29" s="119"/>
      <c r="N29" s="171"/>
      <c r="O29" s="170"/>
    </row>
    <row r="30" spans="1:15" s="262" customFormat="1" x14ac:dyDescent="0.2">
      <c r="A30" s="59">
        <f>'Residential Summary'!A30</f>
        <v>0</v>
      </c>
      <c r="B30" s="103" t="str">
        <f>'Residential Summary'!B30</f>
        <v>Lithium</v>
      </c>
      <c r="C30" s="106" t="str">
        <f>'Residential Summary'!C30</f>
        <v>7439-93-2</v>
      </c>
      <c r="D30" s="103"/>
      <c r="E30" s="40">
        <v>950</v>
      </c>
      <c r="F30" s="271">
        <v>0.2</v>
      </c>
      <c r="G30" s="272" t="s">
        <v>1354</v>
      </c>
      <c r="H30" s="169" t="s">
        <v>1363</v>
      </c>
      <c r="I30" s="170" t="s">
        <v>1355</v>
      </c>
      <c r="J30" s="62" t="s">
        <v>671</v>
      </c>
      <c r="K30" s="106" t="str">
        <f>'Residential Summary'!K30</f>
        <v>NA</v>
      </c>
      <c r="L30" s="261" t="s">
        <v>1357</v>
      </c>
      <c r="M30" s="119"/>
      <c r="N30" s="171"/>
      <c r="O30" s="170"/>
    </row>
    <row r="31" spans="1:15" x14ac:dyDescent="0.2">
      <c r="A31" s="59">
        <f>'Residential Summary'!A31</f>
        <v>0</v>
      </c>
      <c r="B31" s="103" t="str">
        <f>'Residential Summary'!B31</f>
        <v>Manganese</v>
      </c>
      <c r="C31" s="106" t="str">
        <f>'Residential Summary'!C31</f>
        <v>7439-96-5</v>
      </c>
      <c r="D31" s="103"/>
      <c r="E31" s="40">
        <v>5000</v>
      </c>
      <c r="F31" s="71">
        <v>0.2</v>
      </c>
      <c r="G31" s="226" t="str">
        <f>'Residential Summary'!G31</f>
        <v>MI</v>
      </c>
      <c r="H31" s="169"/>
      <c r="I31" s="170" t="s">
        <v>1355</v>
      </c>
      <c r="J31" s="64" t="s">
        <v>1390</v>
      </c>
      <c r="K31" s="106" t="str">
        <f>'Residential Summary'!K31</f>
        <v>NA</v>
      </c>
      <c r="L31" s="74" t="s">
        <v>1357</v>
      </c>
      <c r="M31" s="119"/>
      <c r="N31" s="169"/>
      <c r="O31" s="170"/>
    </row>
    <row r="32" spans="1:15" ht="32.1" customHeight="1" x14ac:dyDescent="0.2">
      <c r="A32" s="59">
        <f>'Residential Summary'!A32</f>
        <v>0</v>
      </c>
      <c r="B32" s="103" t="str">
        <f>'Residential Summary'!B32</f>
        <v>Mercury (inorganic: elemental and mercuric chloride)</v>
      </c>
      <c r="C32" s="106" t="str">
        <f>'Residential Summary'!C32</f>
        <v>7439-97-6   7487-94-7</v>
      </c>
      <c r="D32" s="103" t="str">
        <f>'Residential Summary'!D32</f>
        <v>y</v>
      </c>
      <c r="E32" s="40">
        <v>1.2</v>
      </c>
      <c r="F32" s="71">
        <v>0.2</v>
      </c>
      <c r="G32" s="226" t="s">
        <v>1362</v>
      </c>
      <c r="H32" s="169"/>
      <c r="I32" s="170" t="s">
        <v>1363</v>
      </c>
      <c r="J32" s="203" t="s">
        <v>615</v>
      </c>
      <c r="K32" s="106" t="str">
        <f>'Residential Summary'!K32</f>
        <v>D</v>
      </c>
      <c r="L32" s="73" t="s">
        <v>1357</v>
      </c>
      <c r="M32" s="119"/>
      <c r="N32" s="169"/>
      <c r="O32" s="170"/>
    </row>
    <row r="33" spans="1:15" x14ac:dyDescent="0.2">
      <c r="A33" s="59">
        <f>'Residential Summary'!A33</f>
        <v>0</v>
      </c>
      <c r="B33" s="103" t="str">
        <f>'Residential Summary'!B33</f>
        <v>Methyl Mercury</v>
      </c>
      <c r="C33" s="106" t="str">
        <f>'Residential Summary'!C33</f>
        <v>22967-92-6</v>
      </c>
      <c r="D33" s="103"/>
      <c r="E33" s="40">
        <v>4</v>
      </c>
      <c r="F33" s="71">
        <v>0.2</v>
      </c>
      <c r="G33" s="226" t="str">
        <f>'Residential Summary'!G33</f>
        <v>MI</v>
      </c>
      <c r="H33" s="169" t="s">
        <v>1363</v>
      </c>
      <c r="I33" s="170" t="s">
        <v>1355</v>
      </c>
      <c r="J33" s="64" t="s">
        <v>674</v>
      </c>
      <c r="K33" s="106" t="str">
        <f>'Residential Summary'!K33</f>
        <v>C</v>
      </c>
      <c r="L33" s="74" t="s">
        <v>1357</v>
      </c>
      <c r="M33" s="119"/>
      <c r="N33" s="169"/>
      <c r="O33" s="170"/>
    </row>
    <row r="34" spans="1:15" ht="21.75" x14ac:dyDescent="0.2">
      <c r="A34" s="59">
        <f>'Residential Summary'!A34</f>
        <v>0</v>
      </c>
      <c r="B34" s="103" t="str">
        <f>'Residential Summary'!B34</f>
        <v>Nickel</v>
      </c>
      <c r="C34" s="106" t="str">
        <f>'Residential Summary'!C34</f>
        <v>various</v>
      </c>
      <c r="D34" s="103"/>
      <c r="E34" s="40">
        <v>800</v>
      </c>
      <c r="F34" s="71">
        <v>0.2</v>
      </c>
      <c r="G34" s="226" t="str">
        <f>'Residential Summary'!G34</f>
        <v>MI</v>
      </c>
      <c r="H34" s="169"/>
      <c r="I34" s="170" t="s">
        <v>1355</v>
      </c>
      <c r="J34" s="64" t="s">
        <v>677</v>
      </c>
      <c r="K34" s="106" t="str">
        <f>'Residential Summary'!K34</f>
        <v>A</v>
      </c>
      <c r="L34" s="74">
        <v>1E-8</v>
      </c>
      <c r="M34" s="119" t="str">
        <f>'Residential Summary'!M34</f>
        <v>MI</v>
      </c>
      <c r="N34" s="169" t="s">
        <v>1370</v>
      </c>
      <c r="O34" s="170" t="s">
        <v>1363</v>
      </c>
    </row>
    <row r="35" spans="1:15" x14ac:dyDescent="0.2">
      <c r="A35" s="59">
        <f>'Residential Summary'!A35</f>
        <v>0</v>
      </c>
      <c r="B35" s="103" t="str">
        <f>'Residential Summary'!B35</f>
        <v>Selenium</v>
      </c>
      <c r="C35" s="106" t="str">
        <f>'Residential Summary'!C35</f>
        <v>7782-49-2</v>
      </c>
      <c r="D35" s="103"/>
      <c r="E35" s="40">
        <v>200</v>
      </c>
      <c r="F35" s="71">
        <v>0.2</v>
      </c>
      <c r="G35" s="226" t="str">
        <f>'Residential Summary'!G35</f>
        <v>I</v>
      </c>
      <c r="H35" s="169" t="s">
        <v>1363</v>
      </c>
      <c r="I35" s="170" t="s">
        <v>1355</v>
      </c>
      <c r="J35" s="64" t="s">
        <v>184</v>
      </c>
      <c r="K35" s="106" t="str">
        <f>'Residential Summary'!K35</f>
        <v>D</v>
      </c>
      <c r="L35" s="74" t="s">
        <v>1357</v>
      </c>
      <c r="M35" s="119"/>
      <c r="N35" s="169"/>
      <c r="O35" s="170"/>
    </row>
    <row r="36" spans="1:15" x14ac:dyDescent="0.2">
      <c r="A36" s="59">
        <f>'Residential Summary'!A36</f>
        <v>0</v>
      </c>
      <c r="B36" s="103" t="str">
        <f>'Residential Summary'!B36</f>
        <v>Silver</v>
      </c>
      <c r="C36" s="106" t="str">
        <f>'Residential Summary'!C36</f>
        <v>7440-22-4</v>
      </c>
      <c r="D36" s="103"/>
      <c r="E36" s="40">
        <v>200</v>
      </c>
      <c r="F36" s="71">
        <v>0.2</v>
      </c>
      <c r="G36" s="226" t="str">
        <f>'Residential Summary'!G36</f>
        <v>I</v>
      </c>
      <c r="H36" s="169" t="s">
        <v>1363</v>
      </c>
      <c r="I36" s="170" t="s">
        <v>1355</v>
      </c>
      <c r="J36" s="64" t="s">
        <v>186</v>
      </c>
      <c r="K36" s="106" t="str">
        <f>'Residential Summary'!K36</f>
        <v>D</v>
      </c>
      <c r="L36" s="73" t="s">
        <v>1357</v>
      </c>
      <c r="M36" s="119"/>
      <c r="N36" s="169"/>
      <c r="O36" s="170"/>
    </row>
    <row r="37" spans="1:15" x14ac:dyDescent="0.2">
      <c r="A37" s="59">
        <f>'Residential Summary'!A37</f>
        <v>0</v>
      </c>
      <c r="B37" s="103" t="str">
        <f>'Residential Summary'!B37</f>
        <v>Strontium</v>
      </c>
      <c r="C37" s="106" t="str">
        <f>'Residential Summary'!C37</f>
        <v>7440-24-6</v>
      </c>
      <c r="D37" s="103"/>
      <c r="E37" s="40">
        <v>24000</v>
      </c>
      <c r="F37" s="71">
        <v>0.2</v>
      </c>
      <c r="G37" s="226" t="s">
        <v>1362</v>
      </c>
      <c r="H37" s="169" t="s">
        <v>1363</v>
      </c>
      <c r="I37" s="170" t="s">
        <v>1355</v>
      </c>
      <c r="J37" s="64" t="s">
        <v>685</v>
      </c>
      <c r="K37" s="106" t="str">
        <f>'Residential Summary'!K37</f>
        <v>NA</v>
      </c>
      <c r="L37" s="73" t="s">
        <v>1357</v>
      </c>
      <c r="M37" s="119"/>
      <c r="N37" s="169"/>
      <c r="O37" s="170"/>
    </row>
    <row r="38" spans="1:15" x14ac:dyDescent="0.2">
      <c r="A38" s="59">
        <f>'Residential Summary'!A38</f>
        <v>0</v>
      </c>
      <c r="B38" s="103" t="str">
        <f>'Residential Summary'!B38</f>
        <v>Thallium</v>
      </c>
      <c r="C38" s="106" t="str">
        <f>'Residential Summary'!C38</f>
        <v>various</v>
      </c>
      <c r="D38" s="103"/>
      <c r="E38" s="40">
        <v>3</v>
      </c>
      <c r="F38" s="71">
        <v>0.2</v>
      </c>
      <c r="G38" s="226" t="str">
        <f>'Residential Summary'!G38</f>
        <v>I</v>
      </c>
      <c r="H38" s="169" t="s">
        <v>1363</v>
      </c>
      <c r="I38" s="170" t="s">
        <v>1355</v>
      </c>
      <c r="J38" s="64" t="s">
        <v>686</v>
      </c>
      <c r="K38" s="106" t="str">
        <f>'Residential Summary'!K38</f>
        <v>NA</v>
      </c>
      <c r="L38" s="73" t="s">
        <v>1357</v>
      </c>
      <c r="M38" s="119"/>
      <c r="N38" s="169"/>
      <c r="O38" s="170"/>
    </row>
    <row r="39" spans="1:15" x14ac:dyDescent="0.2">
      <c r="A39" s="59">
        <f>'Residential Summary'!A39</f>
        <v>0</v>
      </c>
      <c r="B39" s="103" t="str">
        <f>'Residential Summary'!B39</f>
        <v>Tin</v>
      </c>
      <c r="C39" s="106" t="str">
        <f>'Residential Summary'!C39</f>
        <v>various</v>
      </c>
      <c r="D39" s="103"/>
      <c r="E39" s="40">
        <v>12000</v>
      </c>
      <c r="F39" s="71">
        <v>0.2</v>
      </c>
      <c r="G39" s="226" t="str">
        <f>'Residential Summary'!G39</f>
        <v>A</v>
      </c>
      <c r="H39" s="169" t="s">
        <v>1363</v>
      </c>
      <c r="I39" s="170" t="s">
        <v>1355</v>
      </c>
      <c r="J39" s="64" t="s">
        <v>1226</v>
      </c>
      <c r="K39" s="106" t="str">
        <f>'Residential Summary'!K39</f>
        <v>NA</v>
      </c>
      <c r="L39" s="73" t="s">
        <v>1357</v>
      </c>
      <c r="M39" s="119"/>
      <c r="N39" s="169"/>
      <c r="O39" s="170"/>
    </row>
    <row r="40" spans="1:15" x14ac:dyDescent="0.2">
      <c r="A40" s="59">
        <f>'Residential Summary'!A40</f>
        <v>0</v>
      </c>
      <c r="B40" s="103" t="str">
        <f>'Residential Summary'!B40</f>
        <v>Titanium</v>
      </c>
      <c r="C40" s="106" t="str">
        <f>'Residential Summary'!C40</f>
        <v>7440-32-6</v>
      </c>
      <c r="D40" s="103"/>
      <c r="E40" s="40">
        <v>100000</v>
      </c>
      <c r="F40" s="71">
        <v>0.1</v>
      </c>
      <c r="G40" s="226" t="str">
        <f>'Residential Summary'!G40</f>
        <v>E</v>
      </c>
      <c r="H40" s="169"/>
      <c r="I40" s="170" t="s">
        <v>1355</v>
      </c>
      <c r="J40" s="64" t="s">
        <v>175</v>
      </c>
      <c r="K40" s="106" t="str">
        <f>'Residential Summary'!K40</f>
        <v>NA</v>
      </c>
      <c r="L40" s="73" t="s">
        <v>1357</v>
      </c>
      <c r="M40" s="119"/>
      <c r="N40" s="169"/>
      <c r="O40" s="170"/>
    </row>
    <row r="41" spans="1:15" x14ac:dyDescent="0.2">
      <c r="A41" s="59">
        <f>'Residential Summary'!A41</f>
        <v>0</v>
      </c>
      <c r="B41" s="103" t="str">
        <f>'Residential Summary'!B41</f>
        <v>Vanadium</v>
      </c>
      <c r="C41" s="106" t="str">
        <f>'Residential Summary'!C41</f>
        <v>7440-62-2     1314-62-1</v>
      </c>
      <c r="D41" s="103"/>
      <c r="E41" s="40">
        <v>40</v>
      </c>
      <c r="F41" s="71">
        <v>0.2</v>
      </c>
      <c r="G41" s="226" t="str">
        <f>'Residential Summary'!G41</f>
        <v>E</v>
      </c>
      <c r="H41" s="169"/>
      <c r="I41" s="170" t="s">
        <v>1355</v>
      </c>
      <c r="J41" s="64" t="s">
        <v>1378</v>
      </c>
      <c r="K41" s="106" t="str">
        <f>'Residential Summary'!K41</f>
        <v>NA</v>
      </c>
      <c r="L41" s="73" t="s">
        <v>1357</v>
      </c>
      <c r="M41" s="119"/>
      <c r="N41" s="169"/>
      <c r="O41" s="170"/>
    </row>
    <row r="42" spans="1:15" x14ac:dyDescent="0.2">
      <c r="A42" s="59">
        <f>'Residential Summary'!A42</f>
        <v>0</v>
      </c>
      <c r="B42" s="103" t="str">
        <f>'Residential Summary'!B42</f>
        <v>Zinc</v>
      </c>
      <c r="C42" s="106" t="str">
        <f>'Residential Summary'!C42</f>
        <v>7440-66-6</v>
      </c>
      <c r="D42" s="103"/>
      <c r="E42" s="40">
        <v>12000</v>
      </c>
      <c r="F42" s="71">
        <v>0.2</v>
      </c>
      <c r="G42" s="226" t="str">
        <f>'Residential Summary'!G42</f>
        <v>I</v>
      </c>
      <c r="H42" s="169" t="s">
        <v>1363</v>
      </c>
      <c r="I42" s="170" t="s">
        <v>1355</v>
      </c>
      <c r="J42" s="64" t="s">
        <v>195</v>
      </c>
      <c r="K42" s="106" t="str">
        <f>'Residential Summary'!K42</f>
        <v>D</v>
      </c>
      <c r="L42" s="73" t="s">
        <v>1357</v>
      </c>
      <c r="M42" s="119"/>
      <c r="N42" s="169"/>
      <c r="O42" s="170"/>
    </row>
    <row r="43" spans="1:15" x14ac:dyDescent="0.2">
      <c r="A43" s="59" t="str">
        <f>'Residential Summary'!A43</f>
        <v>Volatile Organics</v>
      </c>
      <c r="B43" s="103"/>
      <c r="C43" s="106"/>
      <c r="D43" s="103"/>
      <c r="E43" s="39"/>
      <c r="F43" s="32"/>
      <c r="G43" s="226"/>
      <c r="H43" s="172"/>
      <c r="I43" s="173"/>
      <c r="J43" s="204"/>
      <c r="K43" s="106"/>
      <c r="L43" s="32"/>
      <c r="M43" s="119"/>
      <c r="N43" s="172"/>
      <c r="O43" s="173"/>
    </row>
    <row r="44" spans="1:15" x14ac:dyDescent="0.2">
      <c r="A44" s="59">
        <f>'Residential Summary'!A44</f>
        <v>0</v>
      </c>
      <c r="B44" s="103" t="str">
        <f>'Residential Summary'!B44</f>
        <v>Acetone</v>
      </c>
      <c r="C44" s="106" t="str">
        <f>'Residential Summary'!C44</f>
        <v>67-64-1</v>
      </c>
      <c r="D44" s="103" t="str">
        <f>'Residential Summary'!D44</f>
        <v>y</v>
      </c>
      <c r="E44" s="82">
        <v>850</v>
      </c>
      <c r="F44" s="67">
        <v>0.2</v>
      </c>
      <c r="G44" s="226" t="str">
        <f>'Residential Summary'!G44</f>
        <v>I</v>
      </c>
      <c r="H44" s="174"/>
      <c r="I44" s="175" t="s">
        <v>1363</v>
      </c>
      <c r="J44" s="189" t="s">
        <v>190</v>
      </c>
      <c r="K44" s="106" t="str">
        <f>'Residential Summary'!K44</f>
        <v>NA</v>
      </c>
      <c r="L44" s="67" t="s">
        <v>1357</v>
      </c>
      <c r="M44" s="119"/>
      <c r="N44" s="174"/>
      <c r="O44" s="175"/>
    </row>
    <row r="45" spans="1:15" x14ac:dyDescent="0.2">
      <c r="A45" s="59">
        <f>'Residential Summary'!A45</f>
        <v>0</v>
      </c>
      <c r="B45" s="103" t="str">
        <f>'Residential Summary'!B45</f>
        <v>Benzene</v>
      </c>
      <c r="C45" s="106" t="str">
        <f>'Residential Summary'!C45</f>
        <v>71-43-2</v>
      </c>
      <c r="D45" s="103" t="str">
        <f>'Residential Summary'!D45</f>
        <v>y</v>
      </c>
      <c r="E45" s="66">
        <v>14</v>
      </c>
      <c r="F45" s="67">
        <v>0.2</v>
      </c>
      <c r="G45" s="226" t="str">
        <f>'Residential Summary'!G45</f>
        <v>I</v>
      </c>
      <c r="H45" s="174"/>
      <c r="I45" s="175" t="s">
        <v>1363</v>
      </c>
      <c r="J45" s="205" t="s">
        <v>616</v>
      </c>
      <c r="K45" s="106" t="str">
        <f>'Residential Summary'!K45</f>
        <v>A</v>
      </c>
      <c r="L45" s="69">
        <v>3.9999999999999998E-6</v>
      </c>
      <c r="M45" s="119" t="str">
        <f>'Residential Summary'!M45</f>
        <v>MI</v>
      </c>
      <c r="N45" s="174"/>
      <c r="O45" s="175" t="s">
        <v>1363</v>
      </c>
    </row>
    <row r="46" spans="1:15" ht="32.1" customHeight="1" x14ac:dyDescent="0.2">
      <c r="A46" s="59">
        <f>'Residential Summary'!A46</f>
        <v>0</v>
      </c>
      <c r="B46" s="103" t="str">
        <f>'Residential Summary'!B46</f>
        <v>Bromodichloromethane</v>
      </c>
      <c r="C46" s="106" t="str">
        <f>'Residential Summary'!C46</f>
        <v>75-27-4</v>
      </c>
      <c r="D46" s="103" t="str">
        <f>'Residential Summary'!D46</f>
        <v>y</v>
      </c>
      <c r="E46" s="66">
        <v>28</v>
      </c>
      <c r="F46" s="67" t="s">
        <v>1357</v>
      </c>
      <c r="G46" s="226" t="s">
        <v>1354</v>
      </c>
      <c r="H46" s="174" t="s">
        <v>1363</v>
      </c>
      <c r="I46" s="175" t="s">
        <v>200</v>
      </c>
      <c r="J46" s="193" t="s">
        <v>618</v>
      </c>
      <c r="K46" s="106" t="str">
        <f>'Residential Summary'!K46</f>
        <v>B2</v>
      </c>
      <c r="L46" s="69">
        <v>1.0000000000000001E-5</v>
      </c>
      <c r="M46" s="119" t="str">
        <f>'Residential Summary'!M46</f>
        <v>E</v>
      </c>
      <c r="N46" s="174"/>
      <c r="O46" s="175" t="s">
        <v>1363</v>
      </c>
    </row>
    <row r="47" spans="1:15" x14ac:dyDescent="0.2">
      <c r="A47" s="59">
        <f>'Residential Summary'!A47</f>
        <v>0</v>
      </c>
      <c r="B47" s="103" t="str">
        <f>'Residential Summary'!B47</f>
        <v>Bromomethane (methyl bromide)</v>
      </c>
      <c r="C47" s="106" t="str">
        <f>'Residential Summary'!C47</f>
        <v>74-83-9</v>
      </c>
      <c r="D47" s="103" t="str">
        <f>'Residential Summary'!D47</f>
        <v>y</v>
      </c>
      <c r="E47" s="66">
        <v>2</v>
      </c>
      <c r="F47" s="67">
        <v>0.2</v>
      </c>
      <c r="G47" s="226" t="str">
        <f>'Residential Summary'!G47</f>
        <v>I</v>
      </c>
      <c r="H47" s="174"/>
      <c r="I47" s="175" t="s">
        <v>1363</v>
      </c>
      <c r="J47" s="205" t="s">
        <v>202</v>
      </c>
      <c r="K47" s="106" t="str">
        <f>'Residential Summary'!K47</f>
        <v>D</v>
      </c>
      <c r="L47" s="69" t="s">
        <v>1357</v>
      </c>
      <c r="M47" s="119"/>
      <c r="N47" s="174"/>
      <c r="O47" s="175"/>
    </row>
    <row r="48" spans="1:15" x14ac:dyDescent="0.2">
      <c r="A48" s="59">
        <f>'Residential Summary'!A48</f>
        <v>0</v>
      </c>
      <c r="B48" s="103" t="str">
        <f>'Residential Summary'!B48</f>
        <v>1,3 - Butadiene</v>
      </c>
      <c r="C48" s="106" t="str">
        <f>'Residential Summary'!C48</f>
        <v>106-99-0</v>
      </c>
      <c r="D48" s="103" t="str">
        <f>'Residential Summary'!D48</f>
        <v>y</v>
      </c>
      <c r="E48" s="66">
        <v>0.3</v>
      </c>
      <c r="F48" s="67">
        <v>0.2</v>
      </c>
      <c r="G48" s="226" t="str">
        <f>'Residential Summary'!G48</f>
        <v>I</v>
      </c>
      <c r="H48" s="174" t="s">
        <v>1355</v>
      </c>
      <c r="I48" s="175" t="s">
        <v>1363</v>
      </c>
      <c r="J48" s="193" t="s">
        <v>419</v>
      </c>
      <c r="K48" s="106" t="str">
        <f>'Residential Summary'!K48</f>
        <v>Carcinogenic</v>
      </c>
      <c r="L48" s="69">
        <v>7.9999999999999996E-7</v>
      </c>
      <c r="M48" s="119" t="str">
        <f>'Residential Summary'!M48</f>
        <v>MI</v>
      </c>
      <c r="N48" s="174" t="s">
        <v>1355</v>
      </c>
      <c r="O48" s="175" t="s">
        <v>1363</v>
      </c>
    </row>
    <row r="49" spans="1:15" x14ac:dyDescent="0.2">
      <c r="A49" s="59">
        <f>'Residential Summary'!A49</f>
        <v>0</v>
      </c>
      <c r="B49" s="103" t="str">
        <f>'Residential Summary'!B49</f>
        <v>n-Butylbenzene</v>
      </c>
      <c r="C49" s="106" t="str">
        <f>'Residential Summary'!C49</f>
        <v>104-51-8</v>
      </c>
      <c r="D49" s="103" t="str">
        <f>'Residential Summary'!D49</f>
        <v>y</v>
      </c>
      <c r="E49" s="66">
        <v>70</v>
      </c>
      <c r="F49" s="67">
        <v>0.2</v>
      </c>
      <c r="G49" s="226" t="str">
        <f>'Residential Summary'!G49</f>
        <v>E</v>
      </c>
      <c r="H49" s="174"/>
      <c r="I49" s="175" t="s">
        <v>1363</v>
      </c>
      <c r="J49" s="205" t="s">
        <v>1390</v>
      </c>
      <c r="K49" s="106" t="str">
        <f>'Residential Summary'!K49</f>
        <v>NA</v>
      </c>
      <c r="L49" s="69" t="s">
        <v>1357</v>
      </c>
      <c r="M49" s="119"/>
      <c r="N49" s="174"/>
      <c r="O49" s="175"/>
    </row>
    <row r="50" spans="1:15" x14ac:dyDescent="0.2">
      <c r="A50" s="59">
        <f>'Residential Summary'!A50</f>
        <v>0</v>
      </c>
      <c r="B50" s="103" t="str">
        <f>'Residential Summary'!B50</f>
        <v>sec-Butylbenzene</v>
      </c>
      <c r="C50" s="106" t="str">
        <f>'Residential Summary'!C50</f>
        <v>135-98-8</v>
      </c>
      <c r="D50" s="103" t="str">
        <f>'Residential Summary'!D50</f>
        <v>y</v>
      </c>
      <c r="E50" s="66">
        <v>55</v>
      </c>
      <c r="F50" s="67">
        <v>0.2</v>
      </c>
      <c r="G50" s="226" t="str">
        <f>'Residential Summary'!G50</f>
        <v>E</v>
      </c>
      <c r="H50" s="174"/>
      <c r="I50" s="175" t="s">
        <v>1363</v>
      </c>
      <c r="J50" s="205" t="s">
        <v>1390</v>
      </c>
      <c r="K50" s="106" t="str">
        <f>'Residential Summary'!K50</f>
        <v>NA</v>
      </c>
      <c r="L50" s="69" t="s">
        <v>1357</v>
      </c>
      <c r="M50" s="119"/>
      <c r="N50" s="174"/>
      <c r="O50" s="175"/>
    </row>
    <row r="51" spans="1:15" x14ac:dyDescent="0.2">
      <c r="A51" s="59">
        <f>'Residential Summary'!A51</f>
        <v>0</v>
      </c>
      <c r="B51" s="103" t="str">
        <f>'Residential Summary'!B51</f>
        <v>tert-Butylbenzene</v>
      </c>
      <c r="C51" s="106" t="str">
        <f>'Residential Summary'!C51</f>
        <v>98-06-6</v>
      </c>
      <c r="D51" s="103" t="str">
        <f>'Residential Summary'!D51</f>
        <v>y</v>
      </c>
      <c r="E51" s="66">
        <v>55</v>
      </c>
      <c r="F51" s="67">
        <v>0.2</v>
      </c>
      <c r="G51" s="226" t="str">
        <f>'Residential Summary'!G51</f>
        <v>E</v>
      </c>
      <c r="H51" s="174"/>
      <c r="I51" s="175" t="s">
        <v>1363</v>
      </c>
      <c r="J51" s="205" t="s">
        <v>1390</v>
      </c>
      <c r="K51" s="106" t="str">
        <f>'Residential Summary'!K51</f>
        <v>NA</v>
      </c>
      <c r="L51" s="69" t="s">
        <v>1357</v>
      </c>
      <c r="M51" s="119"/>
      <c r="N51" s="174"/>
      <c r="O51" s="175"/>
    </row>
    <row r="52" spans="1:15" ht="32.1" customHeight="1" x14ac:dyDescent="0.2">
      <c r="A52" s="59">
        <f>'Residential Summary'!A52</f>
        <v>0</v>
      </c>
      <c r="B52" s="103" t="str">
        <f>'Residential Summary'!B52</f>
        <v>Carbon Disulfide</v>
      </c>
      <c r="C52" s="106" t="str">
        <f>'Residential Summary'!C52</f>
        <v>75-15-0</v>
      </c>
      <c r="D52" s="103" t="str">
        <f>'Residential Summary'!D52</f>
        <v>y</v>
      </c>
      <c r="E52" s="66">
        <v>160</v>
      </c>
      <c r="F52" s="83">
        <v>0.2</v>
      </c>
      <c r="G52" s="226" t="str">
        <f>'Residential Summary'!G52</f>
        <v>I</v>
      </c>
      <c r="H52" s="176"/>
      <c r="I52" s="175" t="s">
        <v>1363</v>
      </c>
      <c r="J52" s="193" t="s">
        <v>617</v>
      </c>
      <c r="K52" s="106" t="str">
        <f>'Residential Summary'!K52</f>
        <v>NA</v>
      </c>
      <c r="L52" s="69" t="s">
        <v>1357</v>
      </c>
      <c r="M52" s="119"/>
      <c r="N52" s="176"/>
      <c r="O52" s="175"/>
    </row>
    <row r="53" spans="1:15" x14ac:dyDescent="0.2">
      <c r="A53" s="59">
        <f>'Residential Summary'!A53</f>
        <v>0</v>
      </c>
      <c r="B53" s="103" t="str">
        <f>'Residential Summary'!B53</f>
        <v>Carbon Tetrachloride</v>
      </c>
      <c r="C53" s="106" t="str">
        <f>'Residential Summary'!C53</f>
        <v>56-23-5</v>
      </c>
      <c r="D53" s="103" t="str">
        <f>'Residential Summary'!D53</f>
        <v>y</v>
      </c>
      <c r="E53" s="66">
        <v>0.7</v>
      </c>
      <c r="F53" s="67">
        <v>0.2</v>
      </c>
      <c r="G53" s="226" t="str">
        <f>'Residential Summary'!G53</f>
        <v>E</v>
      </c>
      <c r="H53" s="174"/>
      <c r="I53" s="175" t="s">
        <v>1363</v>
      </c>
      <c r="J53" s="205" t="s">
        <v>210</v>
      </c>
      <c r="K53" s="106" t="str">
        <f>'Residential Summary'!K53</f>
        <v>B2</v>
      </c>
      <c r="L53" s="69">
        <v>9.9999999999999995E-7</v>
      </c>
      <c r="M53" s="119" t="str">
        <f>'Residential Summary'!M53</f>
        <v>I</v>
      </c>
      <c r="N53" s="174"/>
      <c r="O53" s="175" t="s">
        <v>1363</v>
      </c>
    </row>
    <row r="54" spans="1:15" x14ac:dyDescent="0.2">
      <c r="A54" s="59">
        <f>'Residential Summary'!A54</f>
        <v>0</v>
      </c>
      <c r="B54" s="103" t="str">
        <f>'Residential Summary'!B54</f>
        <v>Chlorobenzene</v>
      </c>
      <c r="C54" s="106" t="str">
        <f>'Residential Summary'!C54</f>
        <v>108-90-7</v>
      </c>
      <c r="D54" s="103" t="str">
        <f>'Residential Summary'!D54</f>
        <v>y</v>
      </c>
      <c r="E54" s="66">
        <v>23</v>
      </c>
      <c r="F54" s="67">
        <v>0.2</v>
      </c>
      <c r="G54" s="226" t="str">
        <f>'Residential Summary'!G54</f>
        <v>H</v>
      </c>
      <c r="H54" s="174"/>
      <c r="I54" s="175" t="s">
        <v>1363</v>
      </c>
      <c r="J54" s="205" t="s">
        <v>190</v>
      </c>
      <c r="K54" s="106" t="str">
        <f>'Residential Summary'!K54</f>
        <v>D</v>
      </c>
      <c r="L54" s="69" t="s">
        <v>1357</v>
      </c>
      <c r="M54" s="119"/>
      <c r="N54" s="174"/>
      <c r="O54" s="175"/>
    </row>
    <row r="55" spans="1:15" x14ac:dyDescent="0.2">
      <c r="A55" s="59">
        <f>'Residential Summary'!A55</f>
        <v>0</v>
      </c>
      <c r="B55" s="103" t="str">
        <f>'Residential Summary'!B55</f>
        <v>Chloroethane (ethyl chloride)</v>
      </c>
      <c r="C55" s="106" t="str">
        <f>'Residential Summary'!C55</f>
        <v>75-00-3</v>
      </c>
      <c r="D55" s="103" t="str">
        <f>'Residential Summary'!D55</f>
        <v>y</v>
      </c>
      <c r="E55" s="66">
        <v>2250</v>
      </c>
      <c r="F55" s="67">
        <v>0.2</v>
      </c>
      <c r="G55" s="226" t="str">
        <f>'Residential Summary'!G55</f>
        <v>E</v>
      </c>
      <c r="H55" s="174"/>
      <c r="I55" s="175" t="s">
        <v>1363</v>
      </c>
      <c r="J55" s="205" t="s">
        <v>213</v>
      </c>
      <c r="K55" s="106" t="str">
        <f>'Residential Summary'!K55</f>
        <v>NA</v>
      </c>
      <c r="L55" s="69">
        <v>3.9999999999999998E-6</v>
      </c>
      <c r="M55" s="119" t="str">
        <f>'Residential Summary'!M55</f>
        <v>E</v>
      </c>
      <c r="N55" s="174" t="s">
        <v>1363</v>
      </c>
      <c r="O55" s="175" t="s">
        <v>1355</v>
      </c>
    </row>
    <row r="56" spans="1:15" ht="32.1" customHeight="1" x14ac:dyDescent="0.2">
      <c r="A56" s="59">
        <f>'Residential Summary'!A56</f>
        <v>0</v>
      </c>
      <c r="B56" s="103" t="str">
        <f>'Residential Summary'!B56</f>
        <v>Chloroform (trichloromethane)</v>
      </c>
      <c r="C56" s="106" t="str">
        <f>'Residential Summary'!C56</f>
        <v>67-66-3</v>
      </c>
      <c r="D56" s="103" t="str">
        <f>'Residential Summary'!D56</f>
        <v>y</v>
      </c>
      <c r="E56" s="66">
        <v>7</v>
      </c>
      <c r="F56" s="67">
        <v>0.01</v>
      </c>
      <c r="G56" s="226" t="s">
        <v>1362</v>
      </c>
      <c r="H56" s="174"/>
      <c r="I56" s="175" t="s">
        <v>1363</v>
      </c>
      <c r="J56" s="193" t="s">
        <v>619</v>
      </c>
      <c r="K56" s="106" t="str">
        <f>'Residential Summary'!K56</f>
        <v>B2</v>
      </c>
      <c r="L56" s="69">
        <v>1.0000000000000001E-5</v>
      </c>
      <c r="M56" s="119" t="str">
        <f>'Residential Summary'!M56</f>
        <v>I</v>
      </c>
      <c r="N56" s="174"/>
      <c r="O56" s="175" t="s">
        <v>1363</v>
      </c>
    </row>
    <row r="57" spans="1:15" x14ac:dyDescent="0.2">
      <c r="A57" s="59">
        <f>'Residential Summary'!A57</f>
        <v>0</v>
      </c>
      <c r="B57" s="103" t="str">
        <f>'Residential Summary'!B57</f>
        <v>Chloromethane (methyl chloride)</v>
      </c>
      <c r="C57" s="106" t="str">
        <f>'Residential Summary'!C57</f>
        <v>74-87-3</v>
      </c>
      <c r="D57" s="103" t="str">
        <f>'Residential Summary'!D57</f>
        <v>y</v>
      </c>
      <c r="E57" s="66">
        <v>20</v>
      </c>
      <c r="F57" s="67">
        <v>0.2</v>
      </c>
      <c r="G57" s="226" t="str">
        <f>'Residential Summary'!G57</f>
        <v>I</v>
      </c>
      <c r="H57" s="174" t="s">
        <v>1355</v>
      </c>
      <c r="I57" s="175" t="s">
        <v>1363</v>
      </c>
      <c r="J57" s="193" t="s">
        <v>1159</v>
      </c>
      <c r="K57" s="106" t="str">
        <f>'Residential Summary'!K57</f>
        <v>D</v>
      </c>
      <c r="L57" s="69" t="s">
        <v>1357</v>
      </c>
      <c r="M57" s="119" t="str">
        <f>'Residential Summary'!M57</f>
        <v>I</v>
      </c>
      <c r="N57" s="174"/>
      <c r="O57" s="175"/>
    </row>
    <row r="58" spans="1:15" s="85" customFormat="1" x14ac:dyDescent="0.2">
      <c r="A58" s="59">
        <f>'Residential Summary'!A58</f>
        <v>0</v>
      </c>
      <c r="B58" s="103" t="str">
        <f>'Residential Summary'!B58</f>
        <v>2-Chlorotoluene</v>
      </c>
      <c r="C58" s="106" t="str">
        <f>'Residential Summary'!C58</f>
        <v>95-49-8</v>
      </c>
      <c r="D58" s="103" t="str">
        <f>'Residential Summary'!D58</f>
        <v>y</v>
      </c>
      <c r="E58" s="82">
        <v>436</v>
      </c>
      <c r="F58" s="83">
        <v>1</v>
      </c>
      <c r="G58" s="226" t="str">
        <f>'Residential Summary'!G58</f>
        <v>I</v>
      </c>
      <c r="H58" s="174" t="s">
        <v>1363</v>
      </c>
      <c r="I58" s="175" t="s">
        <v>200</v>
      </c>
      <c r="J58" s="205" t="s">
        <v>178</v>
      </c>
      <c r="K58" s="106" t="str">
        <f>'Residential Summary'!K58</f>
        <v>NA</v>
      </c>
      <c r="L58" s="69" t="s">
        <v>1357</v>
      </c>
      <c r="M58" s="119"/>
      <c r="N58" s="176"/>
      <c r="O58" s="175"/>
    </row>
    <row r="59" spans="1:15" x14ac:dyDescent="0.2">
      <c r="A59" s="59">
        <f>'Residential Summary'!A59</f>
        <v>0</v>
      </c>
      <c r="B59" s="103" t="str">
        <f>'Residential Summary'!B59</f>
        <v>Cumene (isopropylbenzene)</v>
      </c>
      <c r="C59" s="106" t="str">
        <f>'Residential Summary'!C59</f>
        <v>98-82-8</v>
      </c>
      <c r="D59" s="103" t="str">
        <f>'Residential Summary'!D59</f>
        <v>y</v>
      </c>
      <c r="E59" s="66">
        <v>74</v>
      </c>
      <c r="F59" s="67">
        <v>0.2</v>
      </c>
      <c r="G59" s="226" t="str">
        <f>'Residential Summary'!G59</f>
        <v>I</v>
      </c>
      <c r="H59" s="174"/>
      <c r="I59" s="175" t="s">
        <v>1363</v>
      </c>
      <c r="J59" s="205" t="s">
        <v>219</v>
      </c>
      <c r="K59" s="106" t="str">
        <f>'Residential Summary'!K59</f>
        <v>NA</v>
      </c>
      <c r="L59" s="69" t="s">
        <v>1357</v>
      </c>
      <c r="M59" s="119"/>
      <c r="N59" s="174"/>
      <c r="O59" s="175"/>
    </row>
    <row r="60" spans="1:15" x14ac:dyDescent="0.2">
      <c r="A60" s="59">
        <f>'Residential Summary'!A60</f>
        <v>0</v>
      </c>
      <c r="B60" s="103" t="str">
        <f>'Residential Summary'!B60</f>
        <v>1,2 - Dibromoethane (ethylene dibromide)</v>
      </c>
      <c r="C60" s="106" t="str">
        <f>'Residential Summary'!C60</f>
        <v>106-93-4</v>
      </c>
      <c r="D60" s="103" t="str">
        <f>'Residential Summary'!D60</f>
        <v>y</v>
      </c>
      <c r="E60" s="66">
        <v>1</v>
      </c>
      <c r="F60" s="67">
        <v>0.01</v>
      </c>
      <c r="G60" s="226" t="str">
        <f>'Residential Summary'!G60</f>
        <v>I</v>
      </c>
      <c r="H60" s="174"/>
      <c r="I60" s="175" t="s">
        <v>1363</v>
      </c>
      <c r="J60" s="205" t="s">
        <v>620</v>
      </c>
      <c r="K60" s="106" t="str">
        <f>'Residential Summary'!K60</f>
        <v>B2</v>
      </c>
      <c r="L60" s="69">
        <v>1.0000000000000001E-5</v>
      </c>
      <c r="M60" s="119" t="str">
        <f>'Residential Summary'!M60</f>
        <v>I</v>
      </c>
      <c r="N60" s="174"/>
      <c r="O60" s="175" t="s">
        <v>1363</v>
      </c>
    </row>
    <row r="61" spans="1:15" x14ac:dyDescent="0.2">
      <c r="A61" s="59">
        <f>'Residential Summary'!A61</f>
        <v>0</v>
      </c>
      <c r="B61" s="103" t="str">
        <f>'Residential Summary'!B61</f>
        <v>Dibromomethane (methylene bromide)</v>
      </c>
      <c r="C61" s="106" t="str">
        <f>'Residential Summary'!C61</f>
        <v>74-95-3</v>
      </c>
      <c r="D61" s="103" t="str">
        <f>'Residential Summary'!D61</f>
        <v>y</v>
      </c>
      <c r="E61" s="66">
        <v>316</v>
      </c>
      <c r="F61" s="67">
        <v>0.2</v>
      </c>
      <c r="G61" s="226" t="str">
        <f>'Residential Summary'!G61</f>
        <v>H</v>
      </c>
      <c r="H61" s="174" t="s">
        <v>1363</v>
      </c>
      <c r="I61" s="175" t="s">
        <v>200</v>
      </c>
      <c r="J61" s="205" t="s">
        <v>195</v>
      </c>
      <c r="K61" s="106" t="str">
        <f>'Residential Summary'!K61</f>
        <v>NA</v>
      </c>
      <c r="L61" s="69" t="s">
        <v>1357</v>
      </c>
      <c r="M61" s="119"/>
      <c r="N61" s="174"/>
      <c r="O61" s="175"/>
    </row>
    <row r="62" spans="1:15" x14ac:dyDescent="0.2">
      <c r="A62" s="59">
        <f>'Residential Summary'!A62</f>
        <v>0</v>
      </c>
      <c r="B62" s="103" t="str">
        <f>'Residential Summary'!B62</f>
        <v>Dichlorodifluoromethane (Freon 12)</v>
      </c>
      <c r="C62" s="106" t="str">
        <f>'Residential Summary'!C62</f>
        <v>75-71-8</v>
      </c>
      <c r="D62" s="103" t="str">
        <f>'Residential Summary'!D62</f>
        <v>y</v>
      </c>
      <c r="E62" s="66">
        <v>42</v>
      </c>
      <c r="F62" s="67">
        <v>0.2</v>
      </c>
      <c r="G62" s="226" t="str">
        <f>'Residential Summary'!G62</f>
        <v>H</v>
      </c>
      <c r="H62" s="174"/>
      <c r="I62" s="175" t="s">
        <v>1363</v>
      </c>
      <c r="J62" s="205" t="s">
        <v>223</v>
      </c>
      <c r="K62" s="106" t="str">
        <f>'Residential Summary'!K62</f>
        <v>NA</v>
      </c>
      <c r="L62" s="69" t="s">
        <v>1357</v>
      </c>
      <c r="M62" s="119"/>
      <c r="N62" s="174"/>
      <c r="O62" s="175"/>
    </row>
    <row r="63" spans="1:15" ht="32.1" customHeight="1" x14ac:dyDescent="0.2">
      <c r="A63" s="59">
        <f>'Residential Summary'!A63</f>
        <v>0</v>
      </c>
      <c r="B63" s="103" t="str">
        <f>'Residential Summary'!B63</f>
        <v>1,1 - Dichloroethane</v>
      </c>
      <c r="C63" s="106" t="str">
        <f>'Residential Summary'!C63</f>
        <v>75-34-3</v>
      </c>
      <c r="D63" s="103" t="str">
        <f>'Residential Summary'!D63</f>
        <v>y</v>
      </c>
      <c r="E63" s="66">
        <v>97</v>
      </c>
      <c r="F63" s="67">
        <v>0.08</v>
      </c>
      <c r="G63" s="226" t="str">
        <f>'Residential Summary'!G63</f>
        <v>H</v>
      </c>
      <c r="H63" s="174"/>
      <c r="I63" s="175" t="s">
        <v>1363</v>
      </c>
      <c r="J63" s="193" t="s">
        <v>621</v>
      </c>
      <c r="K63" s="106" t="str">
        <f>'Residential Summary'!K63</f>
        <v>C</v>
      </c>
      <c r="L63" s="69">
        <v>1.0000000000000001E-5</v>
      </c>
      <c r="M63" s="119" t="str">
        <f>'Residential Summary'!M63</f>
        <v>C</v>
      </c>
      <c r="N63" s="174"/>
      <c r="O63" s="175" t="s">
        <v>1363</v>
      </c>
    </row>
    <row r="64" spans="1:15" ht="32.1" customHeight="1" x14ac:dyDescent="0.2">
      <c r="A64" s="59">
        <f>'Residential Summary'!A64</f>
        <v>0</v>
      </c>
      <c r="B64" s="103" t="str">
        <f>'Residential Summary'!B64</f>
        <v>1,2 - Dichloroethane</v>
      </c>
      <c r="C64" s="106" t="str">
        <f>'Residential Summary'!C64</f>
        <v>107-06-2</v>
      </c>
      <c r="D64" s="103" t="str">
        <f>'Residential Summary'!D64</f>
        <v>y</v>
      </c>
      <c r="E64" s="66">
        <v>10</v>
      </c>
      <c r="F64" s="67">
        <v>0.2</v>
      </c>
      <c r="G64" s="226" t="str">
        <f>'Residential Summary'!G64</f>
        <v>E</v>
      </c>
      <c r="H64" s="174" t="s">
        <v>1370</v>
      </c>
      <c r="I64" s="175" t="s">
        <v>1363</v>
      </c>
      <c r="J64" s="193" t="s">
        <v>622</v>
      </c>
      <c r="K64" s="106" t="str">
        <f>'Residential Summary'!K64</f>
        <v>B2</v>
      </c>
      <c r="L64" s="69">
        <v>1.0000000000000001E-5</v>
      </c>
      <c r="M64" s="119" t="str">
        <f>'Residential Summary'!M64</f>
        <v>I</v>
      </c>
      <c r="N64" s="174"/>
      <c r="O64" s="175" t="s">
        <v>1363</v>
      </c>
    </row>
    <row r="65" spans="1:15" ht="31.5" customHeight="1" x14ac:dyDescent="0.2">
      <c r="A65" s="59">
        <f>'Residential Summary'!A65</f>
        <v>0</v>
      </c>
      <c r="B65" s="103" t="str">
        <f>'Residential Summary'!B65</f>
        <v>1,1 - Dichloroethylene</v>
      </c>
      <c r="C65" s="106" t="str">
        <f>'Residential Summary'!C65</f>
        <v>75-35-4</v>
      </c>
      <c r="D65" s="103" t="str">
        <f>'Residential Summary'!D65</f>
        <v>y</v>
      </c>
      <c r="E65" s="66">
        <v>50</v>
      </c>
      <c r="F65" s="67">
        <v>0.2</v>
      </c>
      <c r="G65" s="226" t="str">
        <f>'Residential Summary'!G65</f>
        <v>I</v>
      </c>
      <c r="H65" s="174"/>
      <c r="I65" s="175" t="s">
        <v>1363</v>
      </c>
      <c r="J65" s="193" t="s">
        <v>623</v>
      </c>
      <c r="K65" s="106" t="str">
        <f>'Residential Summary'!K65</f>
        <v>NA</v>
      </c>
      <c r="L65" s="69" t="s">
        <v>1357</v>
      </c>
      <c r="M65" s="119" t="str">
        <f>'Residential Summary'!M65</f>
        <v>I</v>
      </c>
      <c r="N65" s="174"/>
      <c r="O65" s="175"/>
    </row>
    <row r="66" spans="1:15" x14ac:dyDescent="0.2">
      <c r="A66" s="59">
        <f>'Residential Summary'!A66</f>
        <v>0</v>
      </c>
      <c r="B66" s="103" t="str">
        <f>'Residential Summary'!B66</f>
        <v>cis - 1,2 - Dichloroethylene</v>
      </c>
      <c r="C66" s="106" t="str">
        <f>'Residential Summary'!C66</f>
        <v>154-59-2</v>
      </c>
      <c r="D66" s="103" t="str">
        <f>'Residential Summary'!D66</f>
        <v>y</v>
      </c>
      <c r="E66" s="66">
        <v>19</v>
      </c>
      <c r="F66" s="67">
        <v>0.2</v>
      </c>
      <c r="G66" s="226" t="str">
        <f>'Residential Summary'!G66</f>
        <v>E</v>
      </c>
      <c r="H66" s="174"/>
      <c r="I66" s="175" t="s">
        <v>1363</v>
      </c>
      <c r="J66" s="205" t="s">
        <v>195</v>
      </c>
      <c r="K66" s="106" t="str">
        <f>'Residential Summary'!K66</f>
        <v>D</v>
      </c>
      <c r="L66" s="69" t="s">
        <v>1357</v>
      </c>
      <c r="M66" s="119"/>
      <c r="N66" s="174"/>
      <c r="O66" s="175"/>
    </row>
    <row r="67" spans="1:15" x14ac:dyDescent="0.2">
      <c r="A67" s="59">
        <f>'Residential Summary'!A67</f>
        <v>0</v>
      </c>
      <c r="B67" s="103" t="str">
        <f>'Residential Summary'!B67</f>
        <v>trans - 1,2 - Dichloroethylene</v>
      </c>
      <c r="C67" s="106" t="str">
        <f>'Residential Summary'!C67</f>
        <v>156-60-5</v>
      </c>
      <c r="D67" s="103" t="str">
        <f>'Residential Summary'!D67</f>
        <v>y</v>
      </c>
      <c r="E67" s="66">
        <v>28</v>
      </c>
      <c r="F67" s="67">
        <v>0.2</v>
      </c>
      <c r="G67" s="226" t="str">
        <f>'Residential Summary'!G67</f>
        <v>E</v>
      </c>
      <c r="H67" s="174"/>
      <c r="I67" s="175" t="s">
        <v>1363</v>
      </c>
      <c r="J67" s="205" t="s">
        <v>232</v>
      </c>
      <c r="K67" s="106" t="str">
        <f>'Residential Summary'!K67</f>
        <v>D</v>
      </c>
      <c r="L67" s="69" t="s">
        <v>1357</v>
      </c>
      <c r="M67" s="119"/>
      <c r="N67" s="174"/>
      <c r="O67" s="175"/>
    </row>
    <row r="68" spans="1:15" x14ac:dyDescent="0.2">
      <c r="A68" s="59">
        <f>'Residential Summary'!A68</f>
        <v>0</v>
      </c>
      <c r="B68" s="103" t="str">
        <f>'Residential Summary'!B68</f>
        <v>1,2 - Dichloroethylene (mixed isomers)</v>
      </c>
      <c r="C68" s="106" t="str">
        <f>'Residential Summary'!C68</f>
        <v>540-59-0</v>
      </c>
      <c r="D68" s="103" t="str">
        <f>'Residential Summary'!D68</f>
        <v>y</v>
      </c>
      <c r="E68" s="66">
        <v>19</v>
      </c>
      <c r="F68" s="67">
        <v>0.2</v>
      </c>
      <c r="G68" s="226" t="str">
        <f>'Residential Summary'!G68</f>
        <v>E</v>
      </c>
      <c r="H68" s="174"/>
      <c r="I68" s="175" t="s">
        <v>1363</v>
      </c>
      <c r="J68" s="205" t="s">
        <v>232</v>
      </c>
      <c r="K68" s="106" t="str">
        <f>'Residential Summary'!K68</f>
        <v>D</v>
      </c>
      <c r="L68" s="69" t="s">
        <v>1357</v>
      </c>
      <c r="M68" s="119"/>
      <c r="N68" s="174"/>
      <c r="O68" s="175"/>
    </row>
    <row r="69" spans="1:15" ht="32.1" customHeight="1" x14ac:dyDescent="0.2">
      <c r="A69" s="59">
        <f>'Residential Summary'!A69</f>
        <v>0</v>
      </c>
      <c r="B69" s="103" t="str">
        <f>'Residential Summary'!B69</f>
        <v>Dichloromethane (methylene chloride)</v>
      </c>
      <c r="C69" s="106" t="str">
        <f>'Residential Summary'!C69</f>
        <v>75-09-2</v>
      </c>
      <c r="D69" s="103" t="str">
        <f>'Residential Summary'!D69</f>
        <v>y</v>
      </c>
      <c r="E69" s="66">
        <v>270</v>
      </c>
      <c r="F69" s="67">
        <v>0.04</v>
      </c>
      <c r="G69" s="226" t="str">
        <f>'Residential Summary'!G69</f>
        <v>H</v>
      </c>
      <c r="H69" s="174"/>
      <c r="I69" s="175" t="s">
        <v>1363</v>
      </c>
      <c r="J69" s="193" t="s">
        <v>624</v>
      </c>
      <c r="K69" s="106" t="str">
        <f>'Residential Summary'!K69</f>
        <v>B2</v>
      </c>
      <c r="L69" s="69">
        <v>1.0000000000000001E-5</v>
      </c>
      <c r="M69" s="119" t="str">
        <f>'Residential Summary'!M69</f>
        <v>MI</v>
      </c>
      <c r="N69" s="174"/>
      <c r="O69" s="175" t="s">
        <v>1363</v>
      </c>
    </row>
    <row r="70" spans="1:15" ht="32.1" customHeight="1" x14ac:dyDescent="0.2">
      <c r="A70" s="59">
        <f>'Residential Summary'!A70</f>
        <v>0</v>
      </c>
      <c r="B70" s="103" t="str">
        <f>'Residential Summary'!B70</f>
        <v>1,2 - Dichloropropane</v>
      </c>
      <c r="C70" s="106" t="str">
        <f>'Residential Summary'!C70</f>
        <v>78-87-5</v>
      </c>
      <c r="D70" s="103" t="str">
        <f>'Residential Summary'!D70</f>
        <v>y</v>
      </c>
      <c r="E70" s="66">
        <v>11</v>
      </c>
      <c r="F70" s="67">
        <v>0.14000000000000001</v>
      </c>
      <c r="G70" s="226" t="str">
        <f>'Residential Summary'!G70</f>
        <v>I</v>
      </c>
      <c r="H70" s="174" t="s">
        <v>1370</v>
      </c>
      <c r="I70" s="175" t="s">
        <v>1363</v>
      </c>
      <c r="J70" s="193" t="s">
        <v>625</v>
      </c>
      <c r="K70" s="106" t="str">
        <f>'Residential Summary'!K70</f>
        <v>B2</v>
      </c>
      <c r="L70" s="69">
        <v>1.0000000000000001E-5</v>
      </c>
      <c r="M70" s="119" t="str">
        <f>'Residential Summary'!M70</f>
        <v>C</v>
      </c>
      <c r="N70" s="174"/>
      <c r="O70" s="175" t="s">
        <v>1363</v>
      </c>
    </row>
    <row r="71" spans="1:15" s="85" customFormat="1" x14ac:dyDescent="0.2">
      <c r="A71" s="59">
        <f>'Residential Summary'!A71</f>
        <v>0</v>
      </c>
      <c r="B71" s="103" t="str">
        <f>'Residential Summary'!B71</f>
        <v>Ethyl benzene</v>
      </c>
      <c r="C71" s="106" t="str">
        <f>'Residential Summary'!C71</f>
        <v>100-41-4</v>
      </c>
      <c r="D71" s="103" t="str">
        <f>'Residential Summary'!D71</f>
        <v>y</v>
      </c>
      <c r="E71" s="82">
        <v>200</v>
      </c>
      <c r="F71" s="83">
        <v>0.14000000000000001</v>
      </c>
      <c r="G71" s="226" t="str">
        <f>'Residential Summary'!G71</f>
        <v>I</v>
      </c>
      <c r="H71" s="176"/>
      <c r="I71" s="175" t="s">
        <v>1363</v>
      </c>
      <c r="J71" s="193" t="s">
        <v>176</v>
      </c>
      <c r="K71" s="106" t="str">
        <f>'Residential Summary'!K71</f>
        <v>D</v>
      </c>
      <c r="L71" s="84" t="s">
        <v>1357</v>
      </c>
      <c r="M71" s="119"/>
      <c r="N71" s="176"/>
      <c r="O71" s="175"/>
    </row>
    <row r="72" spans="1:15" s="85" customFormat="1" ht="21" customHeight="1" x14ac:dyDescent="0.2">
      <c r="A72" s="59">
        <f>'Residential Summary'!A72</f>
        <v>0</v>
      </c>
      <c r="B72" s="103" t="str">
        <f>'Residential Summary'!B72</f>
        <v>Hexane</v>
      </c>
      <c r="C72" s="106" t="str">
        <f>'Residential Summary'!C72</f>
        <v>110-54-3</v>
      </c>
      <c r="D72" s="103" t="str">
        <f>'Residential Summary'!D72</f>
        <v>y</v>
      </c>
      <c r="E72" s="66">
        <v>100</v>
      </c>
      <c r="F72" s="67">
        <v>1</v>
      </c>
      <c r="G72" s="226" t="str">
        <f>'Residential Summary'!G72</f>
        <v>M</v>
      </c>
      <c r="H72" s="174"/>
      <c r="I72" s="177" t="s">
        <v>1363</v>
      </c>
      <c r="J72" s="193" t="s">
        <v>177</v>
      </c>
      <c r="K72" s="106" t="str">
        <f>'Residential Summary'!K72</f>
        <v>NA</v>
      </c>
      <c r="L72" s="69" t="s">
        <v>1357</v>
      </c>
      <c r="M72" s="119"/>
      <c r="N72" s="174"/>
      <c r="O72" s="177"/>
    </row>
    <row r="73" spans="1:15" ht="32.25" customHeight="1" x14ac:dyDescent="0.2">
      <c r="A73" s="59">
        <f>'Residential Summary'!A73</f>
        <v>0</v>
      </c>
      <c r="B73" s="103" t="str">
        <f>'Residential Summary'!B73</f>
        <v>Methyl ethyl ketone (2-butanone)</v>
      </c>
      <c r="C73" s="106" t="str">
        <f>'Residential Summary'!C73</f>
        <v>78-93-3</v>
      </c>
      <c r="D73" s="103" t="str">
        <f>'Residential Summary'!D73</f>
        <v>y</v>
      </c>
      <c r="E73" s="66">
        <v>5500</v>
      </c>
      <c r="F73" s="67">
        <v>0.2</v>
      </c>
      <c r="G73" s="226" t="str">
        <f>'Residential Summary'!G73</f>
        <v>I</v>
      </c>
      <c r="H73" s="174"/>
      <c r="I73" s="175" t="s">
        <v>1363</v>
      </c>
      <c r="J73" s="193" t="s">
        <v>626</v>
      </c>
      <c r="K73" s="106" t="str">
        <f>'Residential Summary'!K73</f>
        <v>NA</v>
      </c>
      <c r="L73" s="69" t="s">
        <v>1357</v>
      </c>
      <c r="M73" s="119" t="s">
        <v>1362</v>
      </c>
      <c r="N73" s="174"/>
      <c r="O73" s="175"/>
    </row>
    <row r="74" spans="1:15" x14ac:dyDescent="0.2">
      <c r="A74" s="59">
        <f>'Residential Summary'!A74</f>
        <v>0</v>
      </c>
      <c r="B74" s="103" t="str">
        <f>'Residential Summary'!B74</f>
        <v>Methyl isobutyl ketone (MIBK)</v>
      </c>
      <c r="C74" s="106" t="str">
        <f>'Residential Summary'!C74</f>
        <v>108-10-1</v>
      </c>
      <c r="D74" s="103" t="str">
        <f>'Residential Summary'!D74</f>
        <v>y</v>
      </c>
      <c r="E74" s="66">
        <v>2500</v>
      </c>
      <c r="F74" s="67">
        <v>0.2</v>
      </c>
      <c r="G74" s="226" t="str">
        <f>'Residential Summary'!G74</f>
        <v>IH</v>
      </c>
      <c r="H74" s="174"/>
      <c r="I74" s="175" t="s">
        <v>1355</v>
      </c>
      <c r="J74" s="205" t="s">
        <v>744</v>
      </c>
      <c r="K74" s="106" t="str">
        <f>'Residential Summary'!K74</f>
        <v>NA</v>
      </c>
      <c r="L74" s="69" t="s">
        <v>1357</v>
      </c>
      <c r="M74" s="119" t="s">
        <v>1362</v>
      </c>
      <c r="N74" s="174"/>
      <c r="O74" s="175"/>
    </row>
    <row r="75" spans="1:15" x14ac:dyDescent="0.2">
      <c r="A75" s="59">
        <f>'Residential Summary'!A75</f>
        <v>0</v>
      </c>
      <c r="B75" s="103" t="str">
        <f>'Residential Summary'!B75</f>
        <v>Naphthalene</v>
      </c>
      <c r="C75" s="106" t="str">
        <f>'Residential Summary'!C75</f>
        <v>91-20-3</v>
      </c>
      <c r="D75" s="103" t="str">
        <f>'Residential Summary'!D75</f>
        <v>y</v>
      </c>
      <c r="E75" s="66">
        <v>24</v>
      </c>
      <c r="F75" s="67">
        <v>0.2</v>
      </c>
      <c r="G75" s="226" t="str">
        <f>'Residential Summary'!G75</f>
        <v>MI</v>
      </c>
      <c r="H75" s="174"/>
      <c r="I75" s="175" t="s">
        <v>1363</v>
      </c>
      <c r="J75" s="205" t="s">
        <v>244</v>
      </c>
      <c r="K75" s="106" t="str">
        <f>'Residential Summary'!K75</f>
        <v>D</v>
      </c>
      <c r="L75" s="69" t="s">
        <v>1357</v>
      </c>
      <c r="M75" s="119"/>
      <c r="N75" s="174"/>
      <c r="O75" s="175"/>
    </row>
    <row r="76" spans="1:15" s="85" customFormat="1" x14ac:dyDescent="0.2">
      <c r="A76" s="59">
        <f>'Residential Summary'!A76</f>
        <v>0</v>
      </c>
      <c r="B76" s="103" t="str">
        <f>'Residential Summary'!B76</f>
        <v>n-Propylbenzene</v>
      </c>
      <c r="C76" s="106" t="str">
        <f>'Residential Summary'!C76</f>
        <v>103-65-1</v>
      </c>
      <c r="D76" s="103" t="str">
        <f>'Residential Summary'!D76</f>
        <v>y</v>
      </c>
      <c r="E76" s="66">
        <v>70</v>
      </c>
      <c r="F76" s="67">
        <v>0.2</v>
      </c>
      <c r="G76" s="226" t="str">
        <f>'Residential Summary'!G76</f>
        <v>E</v>
      </c>
      <c r="H76" s="174"/>
      <c r="I76" s="175" t="s">
        <v>1363</v>
      </c>
      <c r="J76" s="205" t="s">
        <v>1390</v>
      </c>
      <c r="K76" s="106" t="str">
        <f>'Residential Summary'!K76</f>
        <v>NA</v>
      </c>
      <c r="L76" s="67" t="s">
        <v>1357</v>
      </c>
      <c r="M76" s="119"/>
      <c r="N76" s="174"/>
      <c r="O76" s="175"/>
    </row>
    <row r="77" spans="1:15" x14ac:dyDescent="0.2">
      <c r="A77" s="59">
        <f>'Residential Summary'!A77</f>
        <v>0</v>
      </c>
      <c r="B77" s="103" t="str">
        <f>'Residential Summary'!B77</f>
        <v>Styrene</v>
      </c>
      <c r="C77" s="106" t="str">
        <f>'Residential Summary'!C77</f>
        <v>100-42-5</v>
      </c>
      <c r="D77" s="103" t="str">
        <f>'Residential Summary'!D77</f>
        <v>y</v>
      </c>
      <c r="E77" s="66">
        <v>500</v>
      </c>
      <c r="F77" s="67">
        <v>0.2</v>
      </c>
      <c r="G77" s="226" t="str">
        <f>'Residential Summary'!G77</f>
        <v>M</v>
      </c>
      <c r="H77" s="174"/>
      <c r="I77" s="175" t="s">
        <v>1363</v>
      </c>
      <c r="J77" s="205" t="s">
        <v>247</v>
      </c>
      <c r="K77" s="106" t="str">
        <f>'Residential Summary'!K77</f>
        <v>?</v>
      </c>
      <c r="L77" s="188" t="s">
        <v>248</v>
      </c>
      <c r="M77" s="119"/>
      <c r="N77" s="174"/>
      <c r="O77" s="175"/>
    </row>
    <row r="78" spans="1:15" ht="32.1" customHeight="1" x14ac:dyDescent="0.2">
      <c r="A78" s="59">
        <f>'Residential Summary'!A78</f>
        <v>0</v>
      </c>
      <c r="B78" s="103" t="str">
        <f>'Residential Summary'!B78</f>
        <v>1,1,1,2 - Tetrachloroethane</v>
      </c>
      <c r="C78" s="106" t="str">
        <f>'Residential Summary'!C78</f>
        <v>630-20-6</v>
      </c>
      <c r="D78" s="103" t="str">
        <f>'Residential Summary'!D78</f>
        <v>y</v>
      </c>
      <c r="E78" s="66">
        <v>83</v>
      </c>
      <c r="F78" s="67" t="s">
        <v>1357</v>
      </c>
      <c r="G78" s="226" t="str">
        <f>'Residential Summary'!G78</f>
        <v>I</v>
      </c>
      <c r="H78" s="174" t="s">
        <v>1363</v>
      </c>
      <c r="I78" s="175" t="s">
        <v>200</v>
      </c>
      <c r="J78" s="193" t="s">
        <v>627</v>
      </c>
      <c r="K78" s="106" t="str">
        <f>'Residential Summary'!K78</f>
        <v>C</v>
      </c>
      <c r="L78" s="69">
        <v>1.0000000000000001E-5</v>
      </c>
      <c r="M78" s="119" t="str">
        <f>'Residential Summary'!M78</f>
        <v>I</v>
      </c>
      <c r="N78" s="174"/>
      <c r="O78" s="175" t="s">
        <v>1363</v>
      </c>
    </row>
    <row r="79" spans="1:15" x14ac:dyDescent="0.2">
      <c r="A79" s="59">
        <f>'Residential Summary'!A79</f>
        <v>0</v>
      </c>
      <c r="B79" s="103" t="str">
        <f>'Residential Summary'!B79</f>
        <v>1,1,2,2 - Tetrachloroethane</v>
      </c>
      <c r="C79" s="106" t="str">
        <f>'Residential Summary'!C79</f>
        <v>79-34-5</v>
      </c>
      <c r="D79" s="103" t="str">
        <f>'Residential Summary'!D79</f>
        <v>y</v>
      </c>
      <c r="E79" s="66">
        <v>4</v>
      </c>
      <c r="F79" s="67">
        <v>0.2</v>
      </c>
      <c r="G79" s="226" t="str">
        <f>'Residential Summary'!G79</f>
        <v>C</v>
      </c>
      <c r="H79" s="174" t="s">
        <v>1363</v>
      </c>
      <c r="I79" s="175" t="s">
        <v>200</v>
      </c>
      <c r="J79" s="205" t="s">
        <v>1150</v>
      </c>
      <c r="K79" s="106" t="str">
        <f>'Residential Summary'!K79</f>
        <v>C</v>
      </c>
      <c r="L79" s="69">
        <v>3.9999999999999998E-6</v>
      </c>
      <c r="M79" s="119" t="str">
        <f>'Residential Summary'!M79</f>
        <v>I</v>
      </c>
      <c r="N79" s="174"/>
      <c r="O79" s="175" t="s">
        <v>1363</v>
      </c>
    </row>
    <row r="80" spans="1:15" ht="21.75" x14ac:dyDescent="0.2">
      <c r="A80" s="59">
        <f>'Residential Summary'!A80</f>
        <v>0</v>
      </c>
      <c r="B80" s="103" t="str">
        <f>'Residential Summary'!B80</f>
        <v>Tetrachloroethylene (PCE)</v>
      </c>
      <c r="C80" s="106" t="str">
        <f>'Residential Summary'!C80</f>
        <v>127-18-4</v>
      </c>
      <c r="D80" s="103" t="str">
        <f>'Residential Summary'!D80</f>
        <v>y</v>
      </c>
      <c r="E80" s="66">
        <v>145</v>
      </c>
      <c r="F80" s="67">
        <v>0.2</v>
      </c>
      <c r="G80" s="226" t="str">
        <f>'Residential Summary'!G80</f>
        <v>E</v>
      </c>
      <c r="H80" s="174"/>
      <c r="I80" s="175" t="s">
        <v>1363</v>
      </c>
      <c r="J80" s="193" t="s">
        <v>402</v>
      </c>
      <c r="K80" s="106" t="str">
        <f>'Residential Summary'!K80</f>
        <v>B2/C</v>
      </c>
      <c r="L80" s="69">
        <v>9.0000000000000002E-6</v>
      </c>
      <c r="M80" s="119" t="str">
        <f>'Residential Summary'!M80</f>
        <v>E</v>
      </c>
      <c r="N80" s="174"/>
      <c r="O80" s="175" t="s">
        <v>1363</v>
      </c>
    </row>
    <row r="81" spans="1:15" x14ac:dyDescent="0.2">
      <c r="A81" s="59">
        <f>'Residential Summary'!A81</f>
        <v>0</v>
      </c>
      <c r="B81" s="103" t="str">
        <f>'Residential Summary'!B81</f>
        <v>Toluene</v>
      </c>
      <c r="C81" s="106" t="str">
        <f>'Residential Summary'!C81</f>
        <v>108-88-3</v>
      </c>
      <c r="D81" s="103" t="str">
        <f>'Residential Summary'!D81</f>
        <v>y</v>
      </c>
      <c r="E81" s="66">
        <v>260</v>
      </c>
      <c r="F81" s="67">
        <v>0.2</v>
      </c>
      <c r="G81" s="226" t="str">
        <f>'Residential Summary'!G81</f>
        <v>MI</v>
      </c>
      <c r="H81" s="174"/>
      <c r="I81" s="175" t="s">
        <v>1363</v>
      </c>
      <c r="J81" s="205" t="s">
        <v>1155</v>
      </c>
      <c r="K81" s="106" t="str">
        <f>'Residential Summary'!K81</f>
        <v>D</v>
      </c>
      <c r="L81" s="69" t="s">
        <v>1357</v>
      </c>
      <c r="M81" s="119"/>
      <c r="N81" s="174"/>
      <c r="O81" s="175"/>
    </row>
    <row r="82" spans="1:15" x14ac:dyDescent="0.2">
      <c r="A82" s="59">
        <f>'Residential Summary'!A82</f>
        <v>0</v>
      </c>
      <c r="B82" s="103" t="str">
        <f>'Residential Summary'!B82</f>
        <v>1,2,4 - Trichlorobenzene</v>
      </c>
      <c r="C82" s="106" t="str">
        <f>'Residential Summary'!C82</f>
        <v>120-82-1</v>
      </c>
      <c r="D82" s="103" t="str">
        <f>'Residential Summary'!D82</f>
        <v>y</v>
      </c>
      <c r="E82" s="66">
        <v>290</v>
      </c>
      <c r="F82" s="67">
        <v>0.2</v>
      </c>
      <c r="G82" s="226" t="str">
        <f>'Residential Summary'!G82</f>
        <v>I</v>
      </c>
      <c r="H82" s="174"/>
      <c r="I82" s="175" t="s">
        <v>1355</v>
      </c>
      <c r="J82" s="205" t="s">
        <v>1157</v>
      </c>
      <c r="K82" s="106" t="str">
        <f>'Residential Summary'!K82</f>
        <v>D</v>
      </c>
      <c r="L82" s="69" t="s">
        <v>1357</v>
      </c>
      <c r="M82" s="119"/>
      <c r="N82" s="174"/>
      <c r="O82" s="175"/>
    </row>
    <row r="83" spans="1:15" x14ac:dyDescent="0.2">
      <c r="A83" s="59">
        <f>'Residential Summary'!A83</f>
        <v>0</v>
      </c>
      <c r="B83" s="103" t="str">
        <f>'Residential Summary'!B83</f>
        <v>1,1,1 - Trichloroethane</v>
      </c>
      <c r="C83" s="106" t="str">
        <f>'Residential Summary'!C83</f>
        <v>71-55-6</v>
      </c>
      <c r="D83" s="103" t="str">
        <f>'Residential Summary'!D83</f>
        <v>y</v>
      </c>
      <c r="E83" s="66">
        <v>280</v>
      </c>
      <c r="F83" s="67">
        <v>0.2</v>
      </c>
      <c r="G83" s="226" t="str">
        <f>'Residential Summary'!G83</f>
        <v>E</v>
      </c>
      <c r="H83" s="174"/>
      <c r="I83" s="175" t="s">
        <v>1363</v>
      </c>
      <c r="J83" s="205" t="s">
        <v>1159</v>
      </c>
      <c r="K83" s="106" t="str">
        <f>'Residential Summary'!K83</f>
        <v>D</v>
      </c>
      <c r="L83" s="69" t="s">
        <v>1357</v>
      </c>
      <c r="M83" s="119"/>
      <c r="N83" s="174"/>
      <c r="O83" s="175"/>
    </row>
    <row r="84" spans="1:15" ht="32.25" x14ac:dyDescent="0.2">
      <c r="A84" s="59">
        <f>'Residential Summary'!A84</f>
        <v>0</v>
      </c>
      <c r="B84" s="103" t="str">
        <f>'Residential Summary'!B84</f>
        <v>1,1,2 - Trichloroethane</v>
      </c>
      <c r="C84" s="106" t="str">
        <f>'Residential Summary'!C84</f>
        <v>79-00-5</v>
      </c>
      <c r="D84" s="103" t="str">
        <f>'Residential Summary'!D84</f>
        <v>y</v>
      </c>
      <c r="E84" s="66">
        <v>24</v>
      </c>
      <c r="F84" s="67" t="s">
        <v>1357</v>
      </c>
      <c r="G84" s="226" t="str">
        <f>'Residential Summary'!G84</f>
        <v>I</v>
      </c>
      <c r="H84" s="174" t="s">
        <v>1363</v>
      </c>
      <c r="I84" s="175" t="s">
        <v>200</v>
      </c>
      <c r="J84" s="193" t="s">
        <v>628</v>
      </c>
      <c r="K84" s="106" t="str">
        <f>'Residential Summary'!K84</f>
        <v>C</v>
      </c>
      <c r="L84" s="69">
        <v>1.0000000000000001E-5</v>
      </c>
      <c r="M84" s="119" t="str">
        <f>'Residential Summary'!M84</f>
        <v>I</v>
      </c>
      <c r="N84" s="174"/>
      <c r="O84" s="175" t="s">
        <v>1363</v>
      </c>
    </row>
    <row r="85" spans="1:15" ht="31.5" customHeight="1" x14ac:dyDescent="0.2">
      <c r="A85" s="59">
        <f>'Residential Summary'!A85</f>
        <v>0</v>
      </c>
      <c r="B85" s="103" t="str">
        <f>'Residential Summary'!B85</f>
        <v>Trichloroethylene (TCE)</v>
      </c>
      <c r="C85" s="106" t="str">
        <f>'Residential Summary'!C85</f>
        <v>79-01-6</v>
      </c>
      <c r="D85" s="103" t="str">
        <f>'Residential Summary'!D85</f>
        <v>y</v>
      </c>
      <c r="E85" s="66">
        <v>82</v>
      </c>
      <c r="F85" s="67" t="s">
        <v>1357</v>
      </c>
      <c r="G85" s="226"/>
      <c r="H85" s="174"/>
      <c r="I85" s="175"/>
      <c r="J85" s="193" t="s">
        <v>629</v>
      </c>
      <c r="K85" s="106" t="str">
        <f>'Residential Summary'!K85</f>
        <v>B2/C</v>
      </c>
      <c r="L85" s="69">
        <v>1.0000000000000001E-5</v>
      </c>
      <c r="M85" s="119" t="str">
        <f>'Residential Summary'!M85</f>
        <v>E</v>
      </c>
      <c r="N85" s="174"/>
      <c r="O85" s="175" t="s">
        <v>1363</v>
      </c>
    </row>
    <row r="86" spans="1:15" s="85" customFormat="1" x14ac:dyDescent="0.2">
      <c r="A86" s="59">
        <f>'Residential Summary'!A86</f>
        <v>0</v>
      </c>
      <c r="B86" s="103" t="str">
        <f>'Residential Summary'!B86</f>
        <v>Trichlorofluoromethane</v>
      </c>
      <c r="C86" s="106" t="str">
        <f>'Residential Summary'!C86</f>
        <v>75-69-4</v>
      </c>
      <c r="D86" s="103" t="str">
        <f>'Residential Summary'!D86</f>
        <v>y</v>
      </c>
      <c r="E86" s="82">
        <v>168</v>
      </c>
      <c r="F86" s="83">
        <v>0.2</v>
      </c>
      <c r="G86" s="226" t="str">
        <f>'Residential Summary'!G86</f>
        <v>H</v>
      </c>
      <c r="H86" s="174"/>
      <c r="I86" s="175" t="s">
        <v>1363</v>
      </c>
      <c r="J86" s="189" t="s">
        <v>1164</v>
      </c>
      <c r="K86" s="106" t="str">
        <f>'Residential Summary'!K86</f>
        <v>NA</v>
      </c>
      <c r="L86" s="84" t="s">
        <v>1357</v>
      </c>
      <c r="M86" s="119"/>
      <c r="N86" s="174"/>
      <c r="O86" s="175"/>
    </row>
    <row r="87" spans="1:15" s="85" customFormat="1" x14ac:dyDescent="0.2">
      <c r="A87" s="59">
        <f>'Residential Summary'!A87</f>
        <v>0</v>
      </c>
      <c r="B87" s="103" t="str">
        <f>'Residential Summary'!B87</f>
        <v>1,1,2-Trichloro-1,2,2-trifluoroethane (Freon 113)</v>
      </c>
      <c r="C87" s="106" t="str">
        <f>'Residential Summary'!C87</f>
        <v>76-13-1</v>
      </c>
      <c r="D87" s="103" t="str">
        <f>'Residential Summary'!D87</f>
        <v>y</v>
      </c>
      <c r="E87" s="82">
        <v>5430</v>
      </c>
      <c r="F87" s="67">
        <v>1</v>
      </c>
      <c r="G87" s="226" t="str">
        <f>'Residential Summary'!G87</f>
        <v>H</v>
      </c>
      <c r="H87" s="176"/>
      <c r="I87" s="175" t="s">
        <v>1363</v>
      </c>
      <c r="J87" s="193" t="s">
        <v>611</v>
      </c>
      <c r="K87" s="106" t="str">
        <f>'Residential Summary'!K87</f>
        <v>NA</v>
      </c>
      <c r="L87" s="84" t="s">
        <v>1357</v>
      </c>
      <c r="M87" s="119"/>
      <c r="N87" s="176"/>
      <c r="O87" s="175"/>
    </row>
    <row r="88" spans="1:15" s="85" customFormat="1" ht="21.75" x14ac:dyDescent="0.2">
      <c r="A88" s="59">
        <f>'Residential Summary'!A88</f>
        <v>0</v>
      </c>
      <c r="B88" s="103" t="str">
        <f>'Residential Summary'!B88</f>
        <v>1,2,4-Trimethylbenzene</v>
      </c>
      <c r="C88" s="106" t="str">
        <f>'Residential Summary'!C88</f>
        <v>95-63-6</v>
      </c>
      <c r="D88" s="103" t="str">
        <f>'Residential Summary'!D88</f>
        <v>y</v>
      </c>
      <c r="E88" s="82">
        <v>20</v>
      </c>
      <c r="F88" s="67">
        <v>0.2</v>
      </c>
      <c r="G88" s="226" t="str">
        <f>'Residential Summary'!G88</f>
        <v>E</v>
      </c>
      <c r="H88" s="174"/>
      <c r="I88" s="175" t="s">
        <v>1363</v>
      </c>
      <c r="J88" s="206" t="s">
        <v>1169</v>
      </c>
      <c r="K88" s="106" t="str">
        <f>'Residential Summary'!K88</f>
        <v>NA</v>
      </c>
      <c r="L88" s="84" t="s">
        <v>1357</v>
      </c>
      <c r="M88" s="119"/>
      <c r="N88" s="174"/>
      <c r="O88" s="175"/>
    </row>
    <row r="89" spans="1:15" s="85" customFormat="1" ht="21.75" x14ac:dyDescent="0.2">
      <c r="A89" s="59">
        <f>'Residential Summary'!A89</f>
        <v>0</v>
      </c>
      <c r="B89" s="103" t="str">
        <f>'Residential Summary'!B89</f>
        <v>1,3,5-Trimethylbenzene</v>
      </c>
      <c r="C89" s="106" t="str">
        <f>'Residential Summary'!C89</f>
        <v>108-67-8</v>
      </c>
      <c r="D89" s="103" t="str">
        <f>'Residential Summary'!D89</f>
        <v>y</v>
      </c>
      <c r="E89" s="82">
        <v>8</v>
      </c>
      <c r="F89" s="83">
        <v>0.2</v>
      </c>
      <c r="G89" s="226" t="str">
        <f>'Residential Summary'!G89</f>
        <v>E</v>
      </c>
      <c r="H89" s="174"/>
      <c r="I89" s="175" t="s">
        <v>1363</v>
      </c>
      <c r="J89" s="206" t="s">
        <v>1169</v>
      </c>
      <c r="K89" s="106" t="str">
        <f>'Residential Summary'!K89</f>
        <v>NA</v>
      </c>
      <c r="L89" s="84" t="s">
        <v>1357</v>
      </c>
      <c r="M89" s="119"/>
      <c r="N89" s="174"/>
      <c r="O89" s="175"/>
    </row>
    <row r="90" spans="1:15" x14ac:dyDescent="0.2">
      <c r="A90" s="59">
        <f>'Residential Summary'!A90</f>
        <v>0</v>
      </c>
      <c r="B90" s="103" t="str">
        <f>'Residential Summary'!B90</f>
        <v>Vinyl chloride</v>
      </c>
      <c r="C90" s="106" t="str">
        <f>'Residential Summary'!C90</f>
        <v>75-01-4</v>
      </c>
      <c r="D90" s="103" t="str">
        <f>'Residential Summary'!D90</f>
        <v>y</v>
      </c>
      <c r="E90" s="66">
        <v>2</v>
      </c>
      <c r="F90" s="67">
        <v>0.2</v>
      </c>
      <c r="G90" s="226" t="str">
        <f>'Residential Summary'!G90</f>
        <v>I</v>
      </c>
      <c r="H90" s="174"/>
      <c r="I90" s="175" t="s">
        <v>1363</v>
      </c>
      <c r="J90" s="193" t="s">
        <v>745</v>
      </c>
      <c r="K90" s="106" t="str">
        <f>'Residential Summary'!K90</f>
        <v>Known</v>
      </c>
      <c r="L90" s="69">
        <v>1.0000000000000001E-5</v>
      </c>
      <c r="M90" s="119" t="str">
        <f>'Residential Summary'!M90</f>
        <v>I</v>
      </c>
      <c r="N90" s="174"/>
      <c r="O90" s="175" t="s">
        <v>1363</v>
      </c>
    </row>
    <row r="91" spans="1:15" x14ac:dyDescent="0.2">
      <c r="A91" s="59">
        <f>'Residential Summary'!A91</f>
        <v>0</v>
      </c>
      <c r="B91" s="103" t="str">
        <f>'Residential Summary'!B91</f>
        <v>Xylenes (mixed)</v>
      </c>
      <c r="C91" s="106" t="str">
        <f>'Residential Summary'!C91</f>
        <v>1330-20-7</v>
      </c>
      <c r="D91" s="103" t="str">
        <f>'Residential Summary'!D91</f>
        <v>y</v>
      </c>
      <c r="E91" s="66">
        <v>110</v>
      </c>
      <c r="F91" s="67">
        <v>0.2</v>
      </c>
      <c r="G91" s="226" t="str">
        <f>'Residential Summary'!G91</f>
        <v>I</v>
      </c>
      <c r="H91" s="174"/>
      <c r="I91" s="175" t="s">
        <v>1363</v>
      </c>
      <c r="J91" s="205" t="s">
        <v>748</v>
      </c>
      <c r="K91" s="106" t="str">
        <f>'Residential Summary'!K91</f>
        <v>NA</v>
      </c>
      <c r="L91" s="69" t="s">
        <v>1357</v>
      </c>
      <c r="M91" s="119"/>
      <c r="N91" s="174"/>
      <c r="O91" s="175"/>
    </row>
    <row r="92" spans="1:15" x14ac:dyDescent="0.2">
      <c r="A92" s="59" t="str">
        <f>'Residential Summary'!A92</f>
        <v>Non/Semi Volatile Organics</v>
      </c>
      <c r="B92" s="103"/>
      <c r="C92" s="106">
        <f>'Residential Summary'!C92</f>
        <v>0</v>
      </c>
      <c r="D92" s="103"/>
      <c r="E92" s="66"/>
      <c r="F92" s="67"/>
      <c r="G92" s="226"/>
      <c r="H92" s="174"/>
      <c r="I92" s="175"/>
      <c r="J92" s="189"/>
      <c r="K92" s="106"/>
      <c r="L92" s="69"/>
      <c r="M92" s="119"/>
      <c r="N92" s="174"/>
      <c r="O92" s="175"/>
    </row>
    <row r="93" spans="1:15" s="85" customFormat="1" ht="21.75" x14ac:dyDescent="0.2">
      <c r="A93" s="59">
        <f>'Residential Summary'!A93</f>
        <v>0</v>
      </c>
      <c r="B93" s="103" t="str">
        <f>'Residential Summary'!B93</f>
        <v>Benzoic acid</v>
      </c>
      <c r="C93" s="106" t="str">
        <f>'Residential Summary'!C93</f>
        <v>65-85-0</v>
      </c>
      <c r="D93" s="103"/>
      <c r="E93" s="82">
        <v>83000</v>
      </c>
      <c r="F93" s="83">
        <v>0.2</v>
      </c>
      <c r="G93" s="227" t="str">
        <f>'Residential Summary'!G93</f>
        <v>E  I</v>
      </c>
      <c r="H93" s="176"/>
      <c r="I93" s="175" t="s">
        <v>1175</v>
      </c>
      <c r="J93" s="206" t="s">
        <v>1176</v>
      </c>
      <c r="K93" s="106" t="str">
        <f>'Residential Summary'!K93</f>
        <v>D</v>
      </c>
      <c r="L93" s="84" t="s">
        <v>1357</v>
      </c>
      <c r="M93" s="119"/>
      <c r="N93" s="176"/>
      <c r="O93" s="175"/>
    </row>
    <row r="94" spans="1:15" s="85" customFormat="1" x14ac:dyDescent="0.2">
      <c r="A94" s="59">
        <f>'Residential Summary'!A94</f>
        <v>0</v>
      </c>
      <c r="B94" s="103" t="str">
        <f>'Residential Summary'!B94</f>
        <v>Benzyl alcohol</v>
      </c>
      <c r="C94" s="106" t="str">
        <f>'Residential Summary'!C94</f>
        <v>100-51-6</v>
      </c>
      <c r="D94" s="103"/>
      <c r="E94" s="82">
        <v>9500</v>
      </c>
      <c r="F94" s="83">
        <v>0.2</v>
      </c>
      <c r="G94" s="226" t="str">
        <f>'Residential Summary'!G94</f>
        <v>H</v>
      </c>
      <c r="H94" s="174" t="s">
        <v>1363</v>
      </c>
      <c r="I94" s="175" t="s">
        <v>1355</v>
      </c>
      <c r="J94" s="189" t="s">
        <v>232</v>
      </c>
      <c r="K94" s="106" t="str">
        <f>'Residential Summary'!K94</f>
        <v>NA</v>
      </c>
      <c r="L94" s="84" t="s">
        <v>1357</v>
      </c>
      <c r="M94" s="119"/>
      <c r="N94" s="174"/>
      <c r="O94" s="175"/>
    </row>
    <row r="95" spans="1:15" ht="33" customHeight="1" x14ac:dyDescent="0.2">
      <c r="A95" s="59">
        <f>'Residential Summary'!A95</f>
        <v>0</v>
      </c>
      <c r="B95" s="103" t="str">
        <f>'Residential Summary'!B95</f>
        <v>Bis (2 - chloroethyl)ether</v>
      </c>
      <c r="C95" s="106" t="str">
        <f>'Residential Summary'!C95</f>
        <v>111-44-4</v>
      </c>
      <c r="D95" s="103"/>
      <c r="E95" s="66">
        <v>6</v>
      </c>
      <c r="F95" s="67" t="s">
        <v>1357</v>
      </c>
      <c r="G95" s="226"/>
      <c r="H95" s="174"/>
      <c r="I95" s="175"/>
      <c r="J95" s="206" t="s">
        <v>629</v>
      </c>
      <c r="K95" s="106" t="str">
        <f>'Residential Summary'!K95</f>
        <v>B2</v>
      </c>
      <c r="L95" s="69">
        <v>1.0000000000000001E-5</v>
      </c>
      <c r="M95" s="119" t="str">
        <f>'Residential Summary'!M95</f>
        <v>I</v>
      </c>
      <c r="N95" s="174"/>
      <c r="O95" s="175" t="s">
        <v>1363</v>
      </c>
    </row>
    <row r="96" spans="1:15" ht="30.75" customHeight="1" x14ac:dyDescent="0.2">
      <c r="A96" s="59">
        <f>'Residential Summary'!A96</f>
        <v>0</v>
      </c>
      <c r="B96" s="103" t="str">
        <f>'Residential Summary'!B96</f>
        <v>Bis (chloromethyl) ether</v>
      </c>
      <c r="C96" s="106" t="str">
        <f>'Residential Summary'!C96</f>
        <v>542-88-1</v>
      </c>
      <c r="D96" s="103"/>
      <c r="E96" s="66">
        <v>6.0000000000000001E-3</v>
      </c>
      <c r="F96" s="67" t="s">
        <v>1357</v>
      </c>
      <c r="G96" s="226"/>
      <c r="H96" s="174"/>
      <c r="I96" s="175"/>
      <c r="J96" s="206" t="s">
        <v>630</v>
      </c>
      <c r="K96" s="106" t="str">
        <f>'Residential Summary'!K96</f>
        <v>A</v>
      </c>
      <c r="L96" s="69">
        <v>1.0000000000000001E-5</v>
      </c>
      <c r="M96" s="119" t="str">
        <f>'Residential Summary'!M96</f>
        <v>MI</v>
      </c>
      <c r="N96" s="174"/>
      <c r="O96" s="175" t="s">
        <v>1363</v>
      </c>
    </row>
    <row r="97" spans="1:15" ht="32.1" customHeight="1" x14ac:dyDescent="0.2">
      <c r="A97" s="59">
        <f>'Residential Summary'!A97</f>
        <v>0</v>
      </c>
      <c r="B97" s="103" t="str">
        <f>'Residential Summary'!B97</f>
        <v>Bromoform (tribromomethane)</v>
      </c>
      <c r="C97" s="106" t="str">
        <f>'Residential Summary'!C97</f>
        <v>75-25-2</v>
      </c>
      <c r="D97" s="103"/>
      <c r="E97" s="66">
        <v>630</v>
      </c>
      <c r="F97" s="67">
        <v>0.2</v>
      </c>
      <c r="G97" s="226" t="str">
        <f>'Residential Summary'!G97</f>
        <v>I</v>
      </c>
      <c r="H97" s="174" t="s">
        <v>1363</v>
      </c>
      <c r="I97" s="175" t="s">
        <v>200</v>
      </c>
      <c r="J97" s="206" t="s">
        <v>624</v>
      </c>
      <c r="K97" s="106" t="str">
        <f>'Residential Summary'!K97</f>
        <v>B2</v>
      </c>
      <c r="L97" s="69">
        <v>7.9999999999999996E-6</v>
      </c>
      <c r="M97" s="119" t="str">
        <f>'Residential Summary'!M97</f>
        <v>I</v>
      </c>
      <c r="N97" s="174"/>
      <c r="O97" s="175" t="s">
        <v>1363</v>
      </c>
    </row>
    <row r="98" spans="1:15" s="85" customFormat="1" x14ac:dyDescent="0.2">
      <c r="A98" s="59">
        <f>'Residential Summary'!A98</f>
        <v>0</v>
      </c>
      <c r="B98" s="103" t="str">
        <f>'Residential Summary'!B98</f>
        <v>Butyl benzylphthalate</v>
      </c>
      <c r="C98" s="106" t="str">
        <f>'Residential Summary'!C98</f>
        <v>85-68-7</v>
      </c>
      <c r="D98" s="103"/>
      <c r="E98" s="82">
        <v>623</v>
      </c>
      <c r="F98" s="83">
        <v>0.2</v>
      </c>
      <c r="G98" s="226" t="str">
        <f>'Residential Summary'!G98</f>
        <v>I</v>
      </c>
      <c r="H98" s="174"/>
      <c r="I98" s="175" t="s">
        <v>1355</v>
      </c>
      <c r="J98" s="193" t="s">
        <v>608</v>
      </c>
      <c r="K98" s="106" t="str">
        <f>'Residential Summary'!K98</f>
        <v>C</v>
      </c>
      <c r="L98" s="84" t="s">
        <v>1357</v>
      </c>
      <c r="M98" s="119"/>
      <c r="N98" s="174"/>
      <c r="O98" s="175"/>
    </row>
    <row r="99" spans="1:15" x14ac:dyDescent="0.2">
      <c r="A99" s="59">
        <f>'Residential Summary'!A99</f>
        <v>0</v>
      </c>
      <c r="B99" s="103" t="str">
        <f>'Residential Summary'!B99</f>
        <v>Dibenzofuran</v>
      </c>
      <c r="C99" s="106" t="str">
        <f>'Residential Summary'!C99</f>
        <v>132-64-9</v>
      </c>
      <c r="D99" s="103"/>
      <c r="E99" s="66">
        <v>130</v>
      </c>
      <c r="F99" s="67">
        <v>0.2</v>
      </c>
      <c r="G99" s="226" t="str">
        <f>'Residential Summary'!G99</f>
        <v>E</v>
      </c>
      <c r="H99" s="174" t="s">
        <v>1363</v>
      </c>
      <c r="I99" s="175" t="s">
        <v>1355</v>
      </c>
      <c r="J99" s="189" t="s">
        <v>1183</v>
      </c>
      <c r="K99" s="106" t="str">
        <f>'Residential Summary'!K99</f>
        <v>NA</v>
      </c>
      <c r="L99" s="69" t="s">
        <v>1357</v>
      </c>
      <c r="M99" s="119"/>
      <c r="N99" s="174"/>
      <c r="O99" s="175"/>
    </row>
    <row r="100" spans="1:15" x14ac:dyDescent="0.2">
      <c r="A100" s="59">
        <f>'Residential Summary'!A100</f>
        <v>0</v>
      </c>
      <c r="B100" s="103" t="str">
        <f>'Residential Summary'!B100</f>
        <v>1,4 - Dibromobenzene</v>
      </c>
      <c r="C100" s="106" t="str">
        <f>'Residential Summary'!C100</f>
        <v>106-37-6</v>
      </c>
      <c r="D100" s="103"/>
      <c r="E100" s="66">
        <v>306</v>
      </c>
      <c r="F100" s="67">
        <v>0.2</v>
      </c>
      <c r="G100" s="226" t="str">
        <f>'Residential Summary'!G100</f>
        <v>I</v>
      </c>
      <c r="H100" s="174" t="s">
        <v>1363</v>
      </c>
      <c r="I100" s="175" t="s">
        <v>200</v>
      </c>
      <c r="J100" s="205" t="s">
        <v>232</v>
      </c>
      <c r="K100" s="106" t="str">
        <f>'Residential Summary'!K100</f>
        <v>NA</v>
      </c>
      <c r="L100" s="69" t="s">
        <v>1357</v>
      </c>
      <c r="M100" s="119"/>
      <c r="N100" s="174"/>
      <c r="O100" s="175"/>
    </row>
    <row r="101" spans="1:15" ht="32.1" customHeight="1" x14ac:dyDescent="0.2">
      <c r="A101" s="59">
        <f>'Residential Summary'!A101</f>
        <v>0</v>
      </c>
      <c r="B101" s="103" t="str">
        <f>'Residential Summary'!B101</f>
        <v>Dibromochloromethane</v>
      </c>
      <c r="C101" s="106" t="str">
        <f>'Residential Summary'!C101</f>
        <v>124-48-1</v>
      </c>
      <c r="D101" s="103"/>
      <c r="E101" s="66">
        <v>30</v>
      </c>
      <c r="F101" s="67" t="s">
        <v>1357</v>
      </c>
      <c r="G101" s="226" t="str">
        <f>'Residential Summary'!G101</f>
        <v>I</v>
      </c>
      <c r="H101" s="174" t="s">
        <v>1363</v>
      </c>
      <c r="I101" s="175" t="s">
        <v>200</v>
      </c>
      <c r="J101" s="193" t="s">
        <v>401</v>
      </c>
      <c r="K101" s="106" t="str">
        <f>'Residential Summary'!K101</f>
        <v>C</v>
      </c>
      <c r="L101" s="69">
        <v>1.0000000000000001E-5</v>
      </c>
      <c r="M101" s="119" t="str">
        <f>'Residential Summary'!M101</f>
        <v>E</v>
      </c>
      <c r="N101" s="174"/>
      <c r="O101" s="175" t="s">
        <v>1363</v>
      </c>
    </row>
    <row r="102" spans="1:15" x14ac:dyDescent="0.2">
      <c r="A102" s="59">
        <f>'Residential Summary'!A102</f>
        <v>0</v>
      </c>
      <c r="B102" s="103" t="str">
        <f>'Residential Summary'!B102</f>
        <v>Dibutyl phthalate</v>
      </c>
      <c r="C102" s="106" t="str">
        <f>'Residential Summary'!C102</f>
        <v>84-74-2</v>
      </c>
      <c r="D102" s="103"/>
      <c r="E102" s="66">
        <v>3070</v>
      </c>
      <c r="F102" s="67">
        <v>0.2</v>
      </c>
      <c r="G102" s="226" t="str">
        <f>'Residential Summary'!G102</f>
        <v>I</v>
      </c>
      <c r="H102" s="174"/>
      <c r="I102" s="175" t="s">
        <v>1355</v>
      </c>
      <c r="J102" s="205" t="s">
        <v>192</v>
      </c>
      <c r="K102" s="106" t="str">
        <f>'Residential Summary'!K102</f>
        <v>D</v>
      </c>
      <c r="L102" s="69" t="s">
        <v>1357</v>
      </c>
      <c r="M102" s="119"/>
      <c r="N102" s="174"/>
      <c r="O102" s="175"/>
    </row>
    <row r="103" spans="1:15" x14ac:dyDescent="0.2">
      <c r="A103" s="59">
        <f>'Residential Summary'!A103</f>
        <v>0</v>
      </c>
      <c r="B103" s="103" t="str">
        <f>'Residential Summary'!B103</f>
        <v>1,2 - Dichlorobenzene</v>
      </c>
      <c r="C103" s="106" t="str">
        <f>'Residential Summary'!C103</f>
        <v>95-50-1</v>
      </c>
      <c r="D103" s="103"/>
      <c r="E103" s="66">
        <v>63</v>
      </c>
      <c r="F103" s="67">
        <v>0.2</v>
      </c>
      <c r="G103" s="226" t="str">
        <f>'Residential Summary'!G103</f>
        <v>E</v>
      </c>
      <c r="H103" s="174"/>
      <c r="I103" s="175" t="s">
        <v>1363</v>
      </c>
      <c r="J103" s="205" t="s">
        <v>192</v>
      </c>
      <c r="K103" s="106" t="str">
        <f>'Residential Summary'!K103</f>
        <v>D</v>
      </c>
      <c r="L103" s="69" t="s">
        <v>1357</v>
      </c>
      <c r="M103" s="119"/>
      <c r="N103" s="174"/>
      <c r="O103" s="175"/>
    </row>
    <row r="104" spans="1:15" x14ac:dyDescent="0.2">
      <c r="A104" s="59">
        <f>'Residential Summary'!A104</f>
        <v>0</v>
      </c>
      <c r="B104" s="103" t="str">
        <f>'Residential Summary'!B104</f>
        <v>1,3 - Dichlorobenzene</v>
      </c>
      <c r="C104" s="106" t="str">
        <f>'Residential Summary'!C104</f>
        <v>541-73-1</v>
      </c>
      <c r="D104" s="103"/>
      <c r="E104" s="66">
        <v>32</v>
      </c>
      <c r="F104" s="67">
        <v>0.2</v>
      </c>
      <c r="G104" s="226" t="str">
        <f>'Residential Summary'!G104</f>
        <v>E</v>
      </c>
      <c r="H104" s="174" t="s">
        <v>1363</v>
      </c>
      <c r="I104" s="175" t="s">
        <v>200</v>
      </c>
      <c r="J104" s="205" t="s">
        <v>1189</v>
      </c>
      <c r="K104" s="106" t="str">
        <f>'Residential Summary'!K104</f>
        <v>D</v>
      </c>
      <c r="L104" s="69" t="s">
        <v>1357</v>
      </c>
      <c r="M104" s="119"/>
      <c r="N104" s="174"/>
      <c r="O104" s="175"/>
    </row>
    <row r="105" spans="1:15" ht="32.1" customHeight="1" x14ac:dyDescent="0.2">
      <c r="A105" s="59">
        <f>'Residential Summary'!A105</f>
        <v>0</v>
      </c>
      <c r="B105" s="103" t="str">
        <f>'Residential Summary'!B105</f>
        <v>1,4 - Dichlorobenzene</v>
      </c>
      <c r="C105" s="106" t="str">
        <f>'Residential Summary'!C105</f>
        <v>106-46-7</v>
      </c>
      <c r="D105" s="103"/>
      <c r="E105" s="66">
        <v>72</v>
      </c>
      <c r="F105" s="67">
        <v>0.01</v>
      </c>
      <c r="G105" s="226" t="str">
        <f>'Residential Summary'!G105</f>
        <v>I</v>
      </c>
      <c r="H105" s="174" t="s">
        <v>1370</v>
      </c>
      <c r="I105" s="175" t="s">
        <v>1363</v>
      </c>
      <c r="J105" s="193" t="s">
        <v>627</v>
      </c>
      <c r="K105" s="106" t="str">
        <f>'Residential Summary'!K105</f>
        <v>C</v>
      </c>
      <c r="L105" s="69">
        <v>1.0000000000000001E-5</v>
      </c>
      <c r="M105" s="119" t="str">
        <f>'Residential Summary'!M105</f>
        <v>C</v>
      </c>
      <c r="N105" s="174"/>
      <c r="O105" s="175" t="s">
        <v>1363</v>
      </c>
    </row>
    <row r="106" spans="1:15" x14ac:dyDescent="0.2">
      <c r="A106" s="59">
        <f>'Residential Summary'!A106</f>
        <v>0</v>
      </c>
      <c r="B106" s="103" t="str">
        <f>'Residential Summary'!B106</f>
        <v>3,3' - Dichlorobenzidine</v>
      </c>
      <c r="C106" s="106" t="str">
        <f>'Residential Summary'!C106</f>
        <v>91-94-1</v>
      </c>
      <c r="D106" s="103"/>
      <c r="E106" s="66">
        <v>30</v>
      </c>
      <c r="F106" s="67" t="s">
        <v>1357</v>
      </c>
      <c r="G106" s="226"/>
      <c r="H106" s="174"/>
      <c r="I106" s="175"/>
      <c r="J106" s="205" t="s">
        <v>204</v>
      </c>
      <c r="K106" s="106" t="str">
        <f>'Residential Summary'!K106</f>
        <v>B2</v>
      </c>
      <c r="L106" s="69">
        <v>1.0000000000000001E-5</v>
      </c>
      <c r="M106" s="119" t="str">
        <f>'Residential Summary'!M106</f>
        <v>I</v>
      </c>
      <c r="N106" s="174"/>
      <c r="O106" s="175" t="s">
        <v>1355</v>
      </c>
    </row>
    <row r="107" spans="1:15" x14ac:dyDescent="0.2">
      <c r="A107" s="59">
        <f>'Residential Summary'!A107</f>
        <v>0</v>
      </c>
      <c r="B107" s="103" t="str">
        <f>'Residential Summary'!B107</f>
        <v>2,4-Dichlorophenol</v>
      </c>
      <c r="C107" s="106" t="str">
        <f>'Residential Summary'!C107</f>
        <v>120-83-2</v>
      </c>
      <c r="D107" s="103"/>
      <c r="E107" s="82">
        <v>61</v>
      </c>
      <c r="F107" s="83">
        <v>0.2</v>
      </c>
      <c r="G107" s="226" t="str">
        <f>'Residential Summary'!G107</f>
        <v>I</v>
      </c>
      <c r="H107" s="174"/>
      <c r="I107" s="175" t="s">
        <v>1355</v>
      </c>
      <c r="J107" s="189" t="s">
        <v>1193</v>
      </c>
      <c r="K107" s="106" t="str">
        <f>'Residential Summary'!K107</f>
        <v>NA</v>
      </c>
      <c r="L107" s="84" t="s">
        <v>1357</v>
      </c>
      <c r="M107" s="119"/>
      <c r="N107" s="174"/>
      <c r="O107" s="175"/>
    </row>
    <row r="108" spans="1:15" x14ac:dyDescent="0.2">
      <c r="A108" s="59">
        <f>'Residential Summary'!A108</f>
        <v>0</v>
      </c>
      <c r="B108" s="103" t="str">
        <f>'Residential Summary'!B108</f>
        <v>Di(2 - ethylhexyl)phthalate (bis-ethylhexyl phthalate)</v>
      </c>
      <c r="C108" s="106" t="str">
        <f>'Residential Summary'!C108</f>
        <v>117-81-7</v>
      </c>
      <c r="D108" s="103"/>
      <c r="E108" s="66">
        <v>690</v>
      </c>
      <c r="F108" s="67">
        <v>0.2</v>
      </c>
      <c r="G108" s="226" t="str">
        <f>'Residential Summary'!G108</f>
        <v>I</v>
      </c>
      <c r="H108" s="174" t="s">
        <v>1363</v>
      </c>
      <c r="I108" s="175" t="s">
        <v>1355</v>
      </c>
      <c r="J108" s="205" t="s">
        <v>210</v>
      </c>
      <c r="K108" s="106" t="str">
        <f>'Residential Summary'!K108</f>
        <v>B2</v>
      </c>
      <c r="L108" s="69">
        <v>6.0000000000000002E-6</v>
      </c>
      <c r="M108" s="119" t="str">
        <f>'Residential Summary'!M108</f>
        <v>I</v>
      </c>
      <c r="N108" s="174"/>
      <c r="O108" s="175" t="s">
        <v>1355</v>
      </c>
    </row>
    <row r="109" spans="1:15" x14ac:dyDescent="0.2">
      <c r="A109" s="59">
        <f>'Residential Summary'!A109</f>
        <v>0</v>
      </c>
      <c r="B109" s="103" t="str">
        <f>'Residential Summary'!B109</f>
        <v>2,4-Dimethylphenol</v>
      </c>
      <c r="C109" s="106" t="str">
        <f>'Residential Summary'!C109</f>
        <v>105-67-9</v>
      </c>
      <c r="D109" s="103"/>
      <c r="E109" s="66">
        <v>530</v>
      </c>
      <c r="F109" s="67">
        <v>0.2</v>
      </c>
      <c r="G109" s="226" t="str">
        <f>'Residential Summary'!G109</f>
        <v>I</v>
      </c>
      <c r="H109" s="174"/>
      <c r="I109" s="175" t="s">
        <v>1355</v>
      </c>
      <c r="J109" s="205" t="s">
        <v>1197</v>
      </c>
      <c r="K109" s="106" t="str">
        <f>'Residential Summary'!K109</f>
        <v>NA</v>
      </c>
      <c r="L109" s="69" t="s">
        <v>1357</v>
      </c>
      <c r="M109" s="119"/>
      <c r="N109" s="174"/>
      <c r="O109" s="175"/>
    </row>
    <row r="110" spans="1:15" x14ac:dyDescent="0.2">
      <c r="A110" s="59">
        <f>'Residential Summary'!A110</f>
        <v>0</v>
      </c>
      <c r="B110" s="103" t="str">
        <f>'Residential Summary'!B110</f>
        <v>Di - n - octyl phthalate</v>
      </c>
      <c r="C110" s="106" t="str">
        <f>'Residential Summary'!C110</f>
        <v>117-84-0</v>
      </c>
      <c r="D110" s="103"/>
      <c r="E110" s="66">
        <v>630</v>
      </c>
      <c r="F110" s="67">
        <v>0.2</v>
      </c>
      <c r="G110" s="226" t="str">
        <f>'Residential Summary'!G110</f>
        <v>H</v>
      </c>
      <c r="H110" s="174"/>
      <c r="I110" s="175" t="s">
        <v>1355</v>
      </c>
      <c r="J110" s="205" t="s">
        <v>190</v>
      </c>
      <c r="K110" s="106" t="str">
        <f>'Residential Summary'!K110</f>
        <v>NA</v>
      </c>
      <c r="L110" s="69" t="s">
        <v>1357</v>
      </c>
      <c r="M110" s="119"/>
      <c r="N110" s="174"/>
      <c r="O110" s="175"/>
    </row>
    <row r="111" spans="1:15" ht="21.75" x14ac:dyDescent="0.2">
      <c r="A111" s="59">
        <f>'Residential Summary'!A111</f>
        <v>0</v>
      </c>
      <c r="B111" s="103" t="str">
        <f>'Residential Summary'!B111</f>
        <v>1,4-Dioxane</v>
      </c>
      <c r="C111" s="106" t="str">
        <f>'Residential Summary'!C111</f>
        <v>123-91-1</v>
      </c>
      <c r="D111" s="103"/>
      <c r="E111" s="66">
        <v>250</v>
      </c>
      <c r="F111" s="209">
        <v>3.0000000000000001E-3</v>
      </c>
      <c r="G111" s="226" t="str">
        <f>'Residential Summary'!G111</f>
        <v>C</v>
      </c>
      <c r="H111" s="174" t="s">
        <v>785</v>
      </c>
      <c r="I111" s="175" t="s">
        <v>1363</v>
      </c>
      <c r="J111" s="193" t="s">
        <v>631</v>
      </c>
      <c r="K111" s="106" t="str">
        <f>'Residential Summary'!K111</f>
        <v>B2</v>
      </c>
      <c r="L111" s="69">
        <v>1.0000000000000001E-5</v>
      </c>
      <c r="M111" s="119" t="str">
        <f>'Residential Summary'!M111</f>
        <v>I</v>
      </c>
      <c r="N111" s="174"/>
      <c r="O111" s="119" t="s">
        <v>1363</v>
      </c>
    </row>
    <row r="112" spans="1:15" x14ac:dyDescent="0.2">
      <c r="A112" s="59">
        <f>'Residential Summary'!A112</f>
        <v>0</v>
      </c>
      <c r="B112" s="103" t="str">
        <f>'Residential Summary'!B112</f>
        <v>Ethylene glycol</v>
      </c>
      <c r="C112" s="106" t="str">
        <f>'Residential Summary'!C112</f>
        <v>107-21-1</v>
      </c>
      <c r="D112" s="103"/>
      <c r="E112" s="66">
        <v>63000</v>
      </c>
      <c r="F112" s="67">
        <v>0.2</v>
      </c>
      <c r="G112" s="226" t="str">
        <f>'Residential Summary'!G112</f>
        <v>I</v>
      </c>
      <c r="H112" s="174" t="s">
        <v>1363</v>
      </c>
      <c r="I112" s="175" t="s">
        <v>1355</v>
      </c>
      <c r="J112" s="205" t="s">
        <v>1200</v>
      </c>
      <c r="K112" s="106" t="str">
        <f>'Residential Summary'!K112</f>
        <v>NA</v>
      </c>
      <c r="L112" s="69" t="s">
        <v>1357</v>
      </c>
      <c r="M112" s="119"/>
      <c r="N112" s="174"/>
      <c r="O112" s="175"/>
    </row>
    <row r="113" spans="1:15" ht="21.75" x14ac:dyDescent="0.2">
      <c r="A113" s="59">
        <f>'Residential Summary'!A113</f>
        <v>0</v>
      </c>
      <c r="B113" s="103" t="str">
        <f>'Residential Summary'!B113</f>
        <v>Hexachlorobenzene</v>
      </c>
      <c r="C113" s="106" t="str">
        <f>'Residential Summary'!C113</f>
        <v>118-74-1</v>
      </c>
      <c r="D113" s="103"/>
      <c r="E113" s="66">
        <v>8</v>
      </c>
      <c r="F113" s="67" t="s">
        <v>1357</v>
      </c>
      <c r="G113" s="226" t="str">
        <f>'Residential Summary'!G113</f>
        <v>I</v>
      </c>
      <c r="H113" s="174" t="s">
        <v>1363</v>
      </c>
      <c r="I113" s="175" t="s">
        <v>200</v>
      </c>
      <c r="J113" s="205" t="s">
        <v>210</v>
      </c>
      <c r="K113" s="106" t="str">
        <f>'Residential Summary'!K113</f>
        <v>B2</v>
      </c>
      <c r="L113" s="69">
        <v>1.0000000000000001E-5</v>
      </c>
      <c r="M113" s="119" t="str">
        <f>'Residential Summary'!M113</f>
        <v>I</v>
      </c>
      <c r="N113" s="174"/>
      <c r="O113" s="175" t="s">
        <v>1202</v>
      </c>
    </row>
    <row r="114" spans="1:15" x14ac:dyDescent="0.2">
      <c r="A114" s="59">
        <f>'Residential Summary'!A114</f>
        <v>0</v>
      </c>
      <c r="B114" s="103" t="str">
        <f>'Residential Summary'!B114</f>
        <v>Hexachlorobutadiene</v>
      </c>
      <c r="C114" s="106" t="str">
        <f>'Residential Summary'!C114</f>
        <v>87-68-3</v>
      </c>
      <c r="D114" s="103"/>
      <c r="E114" s="66">
        <v>6</v>
      </c>
      <c r="F114" s="67">
        <v>0.2</v>
      </c>
      <c r="G114" s="226" t="str">
        <f>'Residential Summary'!G114</f>
        <v>H</v>
      </c>
      <c r="H114" s="174" t="s">
        <v>1363</v>
      </c>
      <c r="I114" s="175" t="s">
        <v>200</v>
      </c>
      <c r="J114" s="205" t="s">
        <v>225</v>
      </c>
      <c r="K114" s="106" t="str">
        <f>'Residential Summary'!K114</f>
        <v>C</v>
      </c>
      <c r="L114" s="69">
        <v>9.9999999999999995E-7</v>
      </c>
      <c r="M114" s="119" t="str">
        <f>'Residential Summary'!M114</f>
        <v>I</v>
      </c>
      <c r="N114" s="174"/>
      <c r="O114" s="175" t="s">
        <v>1363</v>
      </c>
    </row>
    <row r="115" spans="1:15" x14ac:dyDescent="0.2">
      <c r="A115" s="59">
        <f>'Residential Summary'!A115</f>
        <v>0</v>
      </c>
      <c r="B115" s="103" t="str">
        <f>'Residential Summary'!B115</f>
        <v>Hexachlorocyclopentadiene</v>
      </c>
      <c r="C115" s="106" t="str">
        <f>'Residential Summary'!C115</f>
        <v>77-47-4</v>
      </c>
      <c r="D115" s="103"/>
      <c r="E115" s="66">
        <v>5</v>
      </c>
      <c r="F115" s="67">
        <v>0.2</v>
      </c>
      <c r="G115" s="226" t="str">
        <f>'Residential Summary'!G115</f>
        <v>I</v>
      </c>
      <c r="H115" s="174"/>
      <c r="I115" s="175" t="s">
        <v>1363</v>
      </c>
      <c r="J115" s="205" t="s">
        <v>787</v>
      </c>
      <c r="K115" s="106" t="str">
        <f>'Residential Summary'!K115</f>
        <v>not likely</v>
      </c>
      <c r="L115" s="69" t="s">
        <v>1357</v>
      </c>
      <c r="M115" s="119" t="str">
        <f>'Residential Summary'!M115</f>
        <v>I</v>
      </c>
      <c r="N115" s="174"/>
      <c r="O115" s="175"/>
    </row>
    <row r="116" spans="1:15" x14ac:dyDescent="0.2">
      <c r="A116" s="59">
        <f>'Residential Summary'!A116</f>
        <v>0</v>
      </c>
      <c r="B116" s="103" t="str">
        <f>'Residential Summary'!B116</f>
        <v>Methanol</v>
      </c>
      <c r="C116" s="106" t="str">
        <f>'Residential Summary'!C116</f>
        <v>67-56-1</v>
      </c>
      <c r="D116" s="103"/>
      <c r="E116" s="66">
        <v>12900</v>
      </c>
      <c r="F116" s="67">
        <v>0.2</v>
      </c>
      <c r="G116" s="226" t="str">
        <f>'Residential Summary'!G116</f>
        <v>C</v>
      </c>
      <c r="H116" s="174"/>
      <c r="I116" s="175" t="s">
        <v>1363</v>
      </c>
      <c r="J116" s="205" t="s">
        <v>1206</v>
      </c>
      <c r="K116" s="106" t="str">
        <f>'Residential Summary'!K116</f>
        <v>NA</v>
      </c>
      <c r="L116" s="69" t="s">
        <v>1357</v>
      </c>
      <c r="M116" s="119"/>
      <c r="N116" s="174"/>
      <c r="O116" s="175"/>
    </row>
    <row r="117" spans="1:15" ht="21.75" x14ac:dyDescent="0.2">
      <c r="A117" s="59">
        <f>'Residential Summary'!A117</f>
        <v>0</v>
      </c>
      <c r="B117" s="103" t="str">
        <f>'Residential Summary'!B117</f>
        <v>2 - Methylphenol (o-cresol)</v>
      </c>
      <c r="C117" s="106" t="str">
        <f>'Residential Summary'!C117</f>
        <v>95-48-7</v>
      </c>
      <c r="D117" s="103"/>
      <c r="E117" s="66">
        <v>95</v>
      </c>
      <c r="F117" s="83">
        <v>0.2</v>
      </c>
      <c r="G117" s="226" t="str">
        <f>'Residential Summary'!G117</f>
        <v>I</v>
      </c>
      <c r="H117" s="176"/>
      <c r="I117" s="175" t="s">
        <v>1355</v>
      </c>
      <c r="J117" s="193" t="s">
        <v>609</v>
      </c>
      <c r="K117" s="106" t="str">
        <f>'Residential Summary'!K117</f>
        <v>C</v>
      </c>
      <c r="L117" s="69" t="s">
        <v>1357</v>
      </c>
      <c r="M117" s="119"/>
      <c r="N117" s="176"/>
      <c r="O117" s="175"/>
    </row>
    <row r="118" spans="1:15" ht="21.75" x14ac:dyDescent="0.2">
      <c r="A118" s="59">
        <f>'Residential Summary'!A118</f>
        <v>0</v>
      </c>
      <c r="B118" s="103" t="str">
        <f>'Residential Summary'!B118</f>
        <v>3 - Methylphenol (m-cresol)</v>
      </c>
      <c r="C118" s="106" t="str">
        <f>'Residential Summary'!C118</f>
        <v>108-39-4</v>
      </c>
      <c r="D118" s="103"/>
      <c r="E118" s="66">
        <v>95</v>
      </c>
      <c r="F118" s="83">
        <v>0.2</v>
      </c>
      <c r="G118" s="226" t="str">
        <f>'Residential Summary'!G118</f>
        <v>I</v>
      </c>
      <c r="H118" s="176"/>
      <c r="I118" s="175" t="s">
        <v>1355</v>
      </c>
      <c r="J118" s="193" t="s">
        <v>609</v>
      </c>
      <c r="K118" s="106" t="str">
        <f>'Residential Summary'!K118</f>
        <v>C</v>
      </c>
      <c r="L118" s="69" t="s">
        <v>1357</v>
      </c>
      <c r="M118" s="119"/>
      <c r="N118" s="176"/>
      <c r="O118" s="175"/>
    </row>
    <row r="119" spans="1:15" ht="21.75" x14ac:dyDescent="0.2">
      <c r="A119" s="59">
        <f>'Residential Summary'!A119</f>
        <v>0</v>
      </c>
      <c r="B119" s="103" t="str">
        <f>'Residential Summary'!B119</f>
        <v>4 - Methylphenol (p-cresol)</v>
      </c>
      <c r="C119" s="106" t="str">
        <f>'Residential Summary'!C119</f>
        <v>106-44-5</v>
      </c>
      <c r="D119" s="103"/>
      <c r="E119" s="66">
        <v>11</v>
      </c>
      <c r="F119" s="83">
        <v>0.2</v>
      </c>
      <c r="G119" s="226" t="str">
        <f>'Residential Summary'!G119</f>
        <v>H</v>
      </c>
      <c r="H119" s="176"/>
      <c r="I119" s="175" t="s">
        <v>1355</v>
      </c>
      <c r="J119" s="193" t="s">
        <v>610</v>
      </c>
      <c r="K119" s="106" t="str">
        <f>'Residential Summary'!K119</f>
        <v>C</v>
      </c>
      <c r="L119" s="69" t="s">
        <v>1357</v>
      </c>
      <c r="M119" s="119"/>
      <c r="N119" s="176"/>
      <c r="O119" s="175"/>
    </row>
    <row r="120" spans="1:15" x14ac:dyDescent="0.2">
      <c r="A120" s="59">
        <f>'Residential Summary'!A120</f>
        <v>0</v>
      </c>
      <c r="B120" s="103" t="str">
        <f>'Residential Summary'!B120</f>
        <v>N-Nitrosodiphenylamine</v>
      </c>
      <c r="C120" s="106" t="str">
        <f>'Residential Summary'!C120</f>
        <v>86-30-6</v>
      </c>
      <c r="D120" s="103"/>
      <c r="E120" s="66">
        <v>2585</v>
      </c>
      <c r="F120" s="67" t="s">
        <v>1357</v>
      </c>
      <c r="G120" s="226"/>
      <c r="H120" s="174"/>
      <c r="I120" s="178"/>
      <c r="J120" s="205" t="s">
        <v>204</v>
      </c>
      <c r="K120" s="106" t="str">
        <f>'Residential Summary'!K120</f>
        <v>B2</v>
      </c>
      <c r="L120" s="69">
        <v>1.0000000000000001E-5</v>
      </c>
      <c r="M120" s="119" t="str">
        <f>'Residential Summary'!M120</f>
        <v>I</v>
      </c>
      <c r="N120" s="174"/>
      <c r="O120" s="190" t="s">
        <v>1355</v>
      </c>
    </row>
    <row r="121" spans="1:15" s="85" customFormat="1" x14ac:dyDescent="0.2">
      <c r="A121" s="59">
        <f>'Residential Summary'!A121</f>
        <v>0</v>
      </c>
      <c r="B121" s="103" t="str">
        <f>'Residential Summary'!B121</f>
        <v>N-Nitrosodi-N-propylamine</v>
      </c>
      <c r="C121" s="106" t="str">
        <f>'Residential Summary'!C121</f>
        <v>621-64-7</v>
      </c>
      <c r="D121" s="103"/>
      <c r="E121" s="82">
        <v>1.2</v>
      </c>
      <c r="F121" s="83" t="s">
        <v>1357</v>
      </c>
      <c r="G121" s="226"/>
      <c r="H121" s="174"/>
      <c r="I121" s="178"/>
      <c r="J121" s="189" t="s">
        <v>204</v>
      </c>
      <c r="K121" s="106" t="str">
        <f>'Residential Summary'!K121</f>
        <v>B2</v>
      </c>
      <c r="L121" s="84">
        <v>1.0000000000000001E-5</v>
      </c>
      <c r="M121" s="119" t="str">
        <f>'Residential Summary'!M121</f>
        <v>E</v>
      </c>
      <c r="N121" s="174"/>
      <c r="O121" s="190" t="s">
        <v>1363</v>
      </c>
    </row>
    <row r="122" spans="1:15" x14ac:dyDescent="0.2">
      <c r="A122" s="59">
        <f>'Residential Summary'!A122</f>
        <v>0</v>
      </c>
      <c r="B122" s="103" t="str">
        <f>'Residential Summary'!B122</f>
        <v>Pentachlorophenol</v>
      </c>
      <c r="C122" s="106" t="str">
        <f>'Residential Summary'!C122</f>
        <v>87-86-5</v>
      </c>
      <c r="D122" s="103"/>
      <c r="E122" s="66">
        <v>80</v>
      </c>
      <c r="F122" s="67">
        <v>0.02</v>
      </c>
      <c r="G122" s="226" t="s">
        <v>1365</v>
      </c>
      <c r="H122" s="174"/>
      <c r="I122" s="175" t="s">
        <v>1355</v>
      </c>
      <c r="J122" s="614" t="s">
        <v>255</v>
      </c>
      <c r="K122" s="106" t="str">
        <f>'Residential Summary'!K122</f>
        <v>B2</v>
      </c>
      <c r="L122" s="615">
        <v>1.0000000000000001E-5</v>
      </c>
      <c r="M122" s="119" t="str">
        <f>'Residential Summary'!M122</f>
        <v>I</v>
      </c>
      <c r="N122" s="174"/>
      <c r="O122" s="175" t="s">
        <v>1355</v>
      </c>
    </row>
    <row r="123" spans="1:15" x14ac:dyDescent="0.2">
      <c r="A123" s="59">
        <f>'Residential Summary'!A123</f>
        <v>0</v>
      </c>
      <c r="B123" s="103" t="str">
        <f>'Residential Summary'!B123</f>
        <v>Perflurobutyric Acid (PFBA)</v>
      </c>
      <c r="C123" s="106" t="str">
        <f>'Residential Summary'!C123</f>
        <v>375-22-4</v>
      </c>
      <c r="D123" s="103"/>
      <c r="E123" s="66">
        <v>94</v>
      </c>
      <c r="F123" s="67">
        <v>0.2</v>
      </c>
      <c r="G123" s="226" t="s">
        <v>239</v>
      </c>
      <c r="H123" s="174"/>
      <c r="I123" s="175" t="s">
        <v>1355</v>
      </c>
      <c r="J123" s="614" t="s">
        <v>1043</v>
      </c>
      <c r="K123" s="106" t="str">
        <f>'Residential Summary'!K123</f>
        <v>NA</v>
      </c>
      <c r="L123" s="615" t="s">
        <v>1357</v>
      </c>
      <c r="M123" s="119"/>
      <c r="N123" s="174"/>
      <c r="O123" s="175"/>
    </row>
    <row r="124" spans="1:15" x14ac:dyDescent="0.2">
      <c r="A124" s="59">
        <f>'Residential Summary'!A124</f>
        <v>0</v>
      </c>
      <c r="B124" s="103" t="str">
        <f>'Residential Summary'!B124</f>
        <v>Perfluorooctanoic acid (PFOA)</v>
      </c>
      <c r="C124" s="106" t="str">
        <f>'Residential Summary'!C124</f>
        <v>335-67-7</v>
      </c>
      <c r="D124" s="103"/>
      <c r="E124" s="66">
        <v>2.5</v>
      </c>
      <c r="F124" s="67">
        <v>0.2</v>
      </c>
      <c r="G124" s="226" t="s">
        <v>239</v>
      </c>
      <c r="H124" s="174"/>
      <c r="I124" s="175" t="s">
        <v>1355</v>
      </c>
      <c r="J124" s="65" t="s">
        <v>1044</v>
      </c>
      <c r="K124" s="106" t="str">
        <f>'Residential Summary'!K124</f>
        <v>NA</v>
      </c>
      <c r="L124" s="69" t="s">
        <v>1357</v>
      </c>
      <c r="M124" s="119"/>
      <c r="N124" s="174"/>
      <c r="O124" s="175" t="s">
        <v>1355</v>
      </c>
    </row>
    <row r="125" spans="1:15" s="85" customFormat="1" x14ac:dyDescent="0.2">
      <c r="A125" s="59">
        <f>'Residential Summary'!A125</f>
        <v>0</v>
      </c>
      <c r="B125" s="103" t="str">
        <f>'Residential Summary'!B125</f>
        <v>Perfluorooctane sulfonate (PFOS)</v>
      </c>
      <c r="C125" s="106" t="str">
        <f>'Residential Summary'!C125</f>
        <v>1763-23-1</v>
      </c>
      <c r="D125" s="103"/>
      <c r="E125" s="66">
        <v>2.6</v>
      </c>
      <c r="F125" s="67">
        <v>0.2</v>
      </c>
      <c r="G125" s="226" t="s">
        <v>239</v>
      </c>
      <c r="H125" s="174"/>
      <c r="I125" s="175" t="s">
        <v>1355</v>
      </c>
      <c r="J125" s="600" t="s">
        <v>1045</v>
      </c>
      <c r="K125" s="106" t="str">
        <f>'Residential Summary'!K125</f>
        <v>NA</v>
      </c>
      <c r="L125" s="69" t="s">
        <v>1357</v>
      </c>
      <c r="M125" s="119"/>
      <c r="N125" s="174"/>
      <c r="O125" s="175" t="s">
        <v>1355</v>
      </c>
    </row>
    <row r="126" spans="1:15" s="85" customFormat="1" ht="21.75" x14ac:dyDescent="0.2">
      <c r="A126" s="59">
        <f>'Residential Summary'!A126</f>
        <v>0</v>
      </c>
      <c r="B126" s="103" t="str">
        <f>'Residential Summary'!B126</f>
        <v>Phenol</v>
      </c>
      <c r="C126" s="106" t="str">
        <f>'Residential Summary'!C126</f>
        <v>108-95-2</v>
      </c>
      <c r="D126" s="103"/>
      <c r="E126" s="82">
        <v>1500</v>
      </c>
      <c r="F126" s="67">
        <v>1</v>
      </c>
      <c r="G126" s="226" t="str">
        <f>'Residential Summary'!G125</f>
        <v>M</v>
      </c>
      <c r="H126" s="185" t="s">
        <v>1215</v>
      </c>
      <c r="I126" s="175" t="s">
        <v>1355</v>
      </c>
      <c r="J126" s="613" t="s">
        <v>256</v>
      </c>
      <c r="K126" s="106" t="str">
        <f>'Residential Summary'!K126</f>
        <v>NA</v>
      </c>
      <c r="L126" s="84" t="s">
        <v>1357</v>
      </c>
      <c r="M126" s="119">
        <f>'Residential Summary'!M125</f>
        <v>0</v>
      </c>
      <c r="N126" s="176"/>
      <c r="O126" s="175"/>
    </row>
    <row r="127" spans="1:15" s="85" customFormat="1" x14ac:dyDescent="0.2">
      <c r="A127" s="59">
        <f>'Residential Summary'!A127</f>
        <v>0</v>
      </c>
      <c r="B127" s="103" t="str">
        <f>'Residential Summary'!B127</f>
        <v>2,3,4,6-Tetrachlorophenol</v>
      </c>
      <c r="C127" s="106" t="str">
        <f>'Residential Summary'!C127</f>
        <v>58-90-2</v>
      </c>
      <c r="D127" s="103"/>
      <c r="E127" s="82">
        <v>700</v>
      </c>
      <c r="F127" s="83">
        <v>0.2</v>
      </c>
      <c r="G127" s="226" t="str">
        <f>'Residential Summary'!G126</f>
        <v>O</v>
      </c>
      <c r="H127" s="174" t="s">
        <v>1363</v>
      </c>
      <c r="I127" s="175" t="s">
        <v>1355</v>
      </c>
      <c r="J127" s="189" t="s">
        <v>232</v>
      </c>
      <c r="K127" s="106" t="str">
        <f>'Residential Summary'!K127</f>
        <v>NA</v>
      </c>
      <c r="L127" s="84" t="s">
        <v>1357</v>
      </c>
      <c r="M127" s="119"/>
      <c r="N127" s="174"/>
      <c r="O127" s="175"/>
    </row>
    <row r="128" spans="1:15" s="85" customFormat="1" x14ac:dyDescent="0.2">
      <c r="A128" s="59">
        <f>'Residential Summary'!A128</f>
        <v>0</v>
      </c>
      <c r="B128" s="103" t="str">
        <f>'Residential Summary'!B128</f>
        <v>2,4,5-Trichlorophenol</v>
      </c>
      <c r="C128" s="106" t="str">
        <f>'Residential Summary'!C128</f>
        <v>95-95-4</v>
      </c>
      <c r="D128" s="103"/>
      <c r="E128" s="82">
        <v>2212</v>
      </c>
      <c r="F128" s="83">
        <v>0.2</v>
      </c>
      <c r="G128" s="226" t="str">
        <f>'Residential Summary'!G127</f>
        <v>I</v>
      </c>
      <c r="H128" s="174"/>
      <c r="I128" s="175" t="s">
        <v>1355</v>
      </c>
      <c r="J128" s="189" t="s">
        <v>1218</v>
      </c>
      <c r="K128" s="106" t="str">
        <f>'Residential Summary'!K128</f>
        <v>NA</v>
      </c>
      <c r="L128" s="84" t="s">
        <v>1357</v>
      </c>
      <c r="M128" s="119"/>
      <c r="N128" s="174"/>
      <c r="O128" s="175"/>
    </row>
    <row r="129" spans="1:15" s="85" customFormat="1" ht="21.75" x14ac:dyDescent="0.2">
      <c r="A129" s="59">
        <f>'Residential Summary'!A129</f>
        <v>0</v>
      </c>
      <c r="B129" s="103" t="str">
        <f>'Residential Summary'!B129</f>
        <v>2,4,6-Trichlorophenol</v>
      </c>
      <c r="C129" s="106" t="str">
        <f>'Residential Summary'!C129</f>
        <v>88-06-2</v>
      </c>
      <c r="D129" s="103"/>
      <c r="E129" s="82">
        <v>705</v>
      </c>
      <c r="F129" s="83" t="s">
        <v>1357</v>
      </c>
      <c r="G129" s="226"/>
      <c r="H129" s="174"/>
      <c r="I129" s="175"/>
      <c r="J129" s="189" t="s">
        <v>204</v>
      </c>
      <c r="K129" s="106" t="str">
        <f>'Residential Summary'!K129</f>
        <v>B2</v>
      </c>
      <c r="L129" s="84">
        <v>1.0000000000000001E-5</v>
      </c>
      <c r="M129" s="119">
        <f>'Residential Summary'!M128</f>
        <v>0</v>
      </c>
      <c r="N129" s="174"/>
      <c r="O129" s="175" t="s">
        <v>1202</v>
      </c>
    </row>
    <row r="130" spans="1:15" s="85" customFormat="1" x14ac:dyDescent="0.2">
      <c r="A130" s="59" t="str">
        <f>'Residential Summary'!A130</f>
        <v>Polyaromatic Hydrocarbons</v>
      </c>
      <c r="B130" s="103"/>
      <c r="C130" s="106"/>
      <c r="D130" s="103"/>
      <c r="E130" s="82"/>
      <c r="F130" s="83"/>
      <c r="G130" s="226"/>
      <c r="H130" s="174"/>
      <c r="I130" s="175"/>
      <c r="J130" s="189"/>
      <c r="K130" s="106"/>
      <c r="L130" s="84"/>
      <c r="M130" s="119"/>
      <c r="N130" s="174"/>
      <c r="O130" s="175"/>
    </row>
    <row r="131" spans="1:15" s="85" customFormat="1" x14ac:dyDescent="0.2">
      <c r="A131" s="59">
        <f>'Residential Summary'!A131</f>
        <v>0</v>
      </c>
      <c r="B131" s="103" t="str">
        <f>'Residential Summary'!B131</f>
        <v>Acenaphthene</v>
      </c>
      <c r="C131" s="106" t="str">
        <f>'Residential Summary'!C131</f>
        <v>83-32-9</v>
      </c>
      <c r="D131" s="103" t="str">
        <f>'Residential Summary'!D131</f>
        <v>y</v>
      </c>
      <c r="E131" s="82">
        <v>1860</v>
      </c>
      <c r="F131" s="83">
        <v>0.2</v>
      </c>
      <c r="G131" s="226">
        <f>'Residential Summary'!G130</f>
        <v>0</v>
      </c>
      <c r="H131" s="176"/>
      <c r="I131" s="175" t="s">
        <v>1355</v>
      </c>
      <c r="J131" s="189" t="s">
        <v>232</v>
      </c>
      <c r="K131" s="106" t="str">
        <f>'Residential Summary'!K131</f>
        <v>NA</v>
      </c>
      <c r="L131" s="84" t="s">
        <v>1357</v>
      </c>
      <c r="M131" s="119"/>
      <c r="N131" s="176"/>
      <c r="O131" s="175"/>
    </row>
    <row r="132" spans="1:15" x14ac:dyDescent="0.2">
      <c r="A132" s="59">
        <f>'Residential Summary'!A132</f>
        <v>0</v>
      </c>
      <c r="B132" s="103" t="str">
        <f>'Residential Summary'!B132</f>
        <v>Anthracene</v>
      </c>
      <c r="C132" s="106" t="str">
        <f>'Residential Summary'!C132</f>
        <v>120-12-7</v>
      </c>
      <c r="D132" s="103"/>
      <c r="E132" s="82">
        <v>10000</v>
      </c>
      <c r="F132" s="83">
        <v>0.2</v>
      </c>
      <c r="G132" s="226" t="str">
        <f>'Residential Summary'!G131</f>
        <v>I</v>
      </c>
      <c r="H132" s="176"/>
      <c r="I132" s="175" t="s">
        <v>1355</v>
      </c>
      <c r="J132" s="189" t="s">
        <v>1223</v>
      </c>
      <c r="K132" s="106" t="str">
        <f>'Residential Summary'!K132</f>
        <v>D</v>
      </c>
      <c r="L132" s="84" t="s">
        <v>1357</v>
      </c>
      <c r="M132" s="119"/>
      <c r="N132" s="176"/>
      <c r="O132" s="175"/>
    </row>
    <row r="133" spans="1:15" x14ac:dyDescent="0.2">
      <c r="A133" s="59">
        <f>'Residential Summary'!A133</f>
        <v>0</v>
      </c>
      <c r="B133" s="103" t="str">
        <f>'Residential Summary'!B133</f>
        <v>Benzo[a]pyrene equivalents (see BaP equiv. Calculation spreadsheeet)</v>
      </c>
      <c r="C133" s="106" t="str">
        <f>'Residential Summary'!C133</f>
        <v>50-32-8</v>
      </c>
      <c r="D133" s="103"/>
      <c r="E133" s="66">
        <v>2</v>
      </c>
      <c r="F133" s="67" t="s">
        <v>1357</v>
      </c>
      <c r="G133" s="226"/>
      <c r="H133" s="174"/>
      <c r="I133" s="175"/>
      <c r="J133" s="205" t="s">
        <v>204</v>
      </c>
      <c r="K133" s="106" t="str">
        <f>'Residential Summary'!K133</f>
        <v>B2</v>
      </c>
      <c r="L133" s="69">
        <v>1.0000000000000001E-5</v>
      </c>
      <c r="M133" s="119">
        <f>'Residential Summary'!M132</f>
        <v>0</v>
      </c>
      <c r="N133" s="174"/>
      <c r="O133" s="175" t="s">
        <v>1355</v>
      </c>
    </row>
    <row r="134" spans="1:15" x14ac:dyDescent="0.2">
      <c r="A134" s="59">
        <f>'Residential Summary'!A134</f>
        <v>0</v>
      </c>
      <c r="B134" s="103" t="str">
        <f>'Residential Summary'!B134</f>
        <v>Fluoranthene</v>
      </c>
      <c r="C134" s="106" t="str">
        <f>'Residential Summary'!C134</f>
        <v>206-44-0</v>
      </c>
      <c r="D134" s="103"/>
      <c r="E134" s="66">
        <v>1290</v>
      </c>
      <c r="F134" s="67">
        <v>0.2</v>
      </c>
      <c r="G134" s="226">
        <f>'Residential Summary'!G133</f>
        <v>0</v>
      </c>
      <c r="H134" s="174"/>
      <c r="I134" s="175" t="s">
        <v>1355</v>
      </c>
      <c r="J134" s="205" t="s">
        <v>1226</v>
      </c>
      <c r="K134" s="106" t="str">
        <f>'Residential Summary'!K134</f>
        <v>D</v>
      </c>
      <c r="L134" s="69" t="s">
        <v>1357</v>
      </c>
      <c r="M134" s="119"/>
      <c r="N134" s="174"/>
      <c r="O134" s="175"/>
    </row>
    <row r="135" spans="1:15" x14ac:dyDescent="0.2">
      <c r="A135" s="59">
        <f>'Residential Summary'!A135</f>
        <v>0</v>
      </c>
      <c r="B135" s="103" t="str">
        <f>'Residential Summary'!B135</f>
        <v>Fluorene</v>
      </c>
      <c r="C135" s="106" t="str">
        <f>'Residential Summary'!C135</f>
        <v>86-73-7</v>
      </c>
      <c r="D135" s="103"/>
      <c r="E135" s="66">
        <v>1200</v>
      </c>
      <c r="F135" s="67">
        <v>0.2</v>
      </c>
      <c r="G135" s="226" t="str">
        <f>'Residential Summary'!G134</f>
        <v>I</v>
      </c>
      <c r="H135" s="174"/>
      <c r="I135" s="175" t="s">
        <v>1355</v>
      </c>
      <c r="J135" s="205" t="s">
        <v>195</v>
      </c>
      <c r="K135" s="106" t="str">
        <f>'Residential Summary'!K135</f>
        <v>D</v>
      </c>
      <c r="L135" s="69" t="s">
        <v>1357</v>
      </c>
      <c r="M135" s="119"/>
      <c r="N135" s="174"/>
      <c r="O135" s="175"/>
    </row>
    <row r="136" spans="1:15" x14ac:dyDescent="0.2">
      <c r="A136" s="59">
        <f>'Residential Summary'!A136</f>
        <v>0</v>
      </c>
      <c r="B136" s="103" t="str">
        <f>'Residential Summary'!B136</f>
        <v>2-Methyl naphthalene</v>
      </c>
      <c r="C136" s="106" t="str">
        <f>'Residential Summary'!C136</f>
        <v>91-57-6</v>
      </c>
      <c r="D136" s="103"/>
      <c r="E136" s="66">
        <v>120</v>
      </c>
      <c r="F136" s="67">
        <v>0.2</v>
      </c>
      <c r="G136" s="226" t="str">
        <f>'Residential Summary'!G135</f>
        <v>E</v>
      </c>
      <c r="H136" s="174" t="s">
        <v>1363</v>
      </c>
      <c r="I136" s="175" t="s">
        <v>1355</v>
      </c>
      <c r="J136" s="205" t="s">
        <v>1307</v>
      </c>
      <c r="K136" s="106" t="str">
        <f>'Residential Summary'!K136</f>
        <v>NA</v>
      </c>
      <c r="L136" s="69" t="s">
        <v>1357</v>
      </c>
      <c r="M136" s="119"/>
      <c r="N136" s="174"/>
      <c r="O136" s="175"/>
    </row>
    <row r="137" spans="1:15" x14ac:dyDescent="0.2">
      <c r="A137" s="59">
        <f>'Residential Summary'!A137</f>
        <v>0</v>
      </c>
      <c r="B137" s="103" t="str">
        <f>'Residential Summary'!B137</f>
        <v>Naphthalene - see Volatile Organics</v>
      </c>
      <c r="C137" s="106">
        <f>'Residential Summary'!C137</f>
        <v>0</v>
      </c>
      <c r="D137" s="103"/>
      <c r="E137" s="66"/>
      <c r="F137" s="67"/>
      <c r="G137" s="226"/>
      <c r="H137" s="174"/>
      <c r="I137" s="175"/>
      <c r="J137" s="205"/>
      <c r="K137" s="106"/>
      <c r="L137" s="69"/>
      <c r="M137" s="119"/>
      <c r="N137" s="174"/>
      <c r="O137" s="175"/>
    </row>
    <row r="138" spans="1:15" x14ac:dyDescent="0.2">
      <c r="A138" s="59">
        <f>'Residential Summary'!A138</f>
        <v>0</v>
      </c>
      <c r="B138" s="103" t="str">
        <f>'Residential Summary'!B138</f>
        <v>Pyrene</v>
      </c>
      <c r="C138" s="106" t="str">
        <f>'Residential Summary'!C138</f>
        <v>129-00-0</v>
      </c>
      <c r="D138" s="103"/>
      <c r="E138" s="66">
        <v>1060</v>
      </c>
      <c r="F138" s="67">
        <v>0.2</v>
      </c>
      <c r="G138" s="226">
        <f>'Residential Summary'!G137</f>
        <v>0</v>
      </c>
      <c r="H138" s="174"/>
      <c r="I138" s="175" t="s">
        <v>1355</v>
      </c>
      <c r="J138" s="205" t="s">
        <v>1183</v>
      </c>
      <c r="K138" s="106" t="str">
        <f>'Residential Summary'!K138</f>
        <v>D</v>
      </c>
      <c r="L138" s="67" t="s">
        <v>1357</v>
      </c>
      <c r="M138" s="119"/>
      <c r="N138" s="174"/>
      <c r="O138" s="175"/>
    </row>
    <row r="139" spans="1:15" s="85" customFormat="1" x14ac:dyDescent="0.2">
      <c r="A139" s="59">
        <f>'Residential Summary'!A139</f>
        <v>0</v>
      </c>
      <c r="B139" s="103" t="str">
        <f>'Residential Summary'!B139</f>
        <v>Quinoline</v>
      </c>
      <c r="C139" s="106" t="str">
        <f>'Residential Summary'!C139</f>
        <v>91-22-5</v>
      </c>
      <c r="D139" s="103"/>
      <c r="E139" s="66">
        <v>4</v>
      </c>
      <c r="F139" s="32" t="s">
        <v>1357</v>
      </c>
      <c r="G139" s="226"/>
      <c r="H139" s="172"/>
      <c r="I139" s="173"/>
      <c r="J139" s="207" t="s">
        <v>204</v>
      </c>
      <c r="K139" s="106" t="str">
        <f>'Residential Summary'!K139</f>
        <v>likely</v>
      </c>
      <c r="L139" s="108">
        <v>1.0000000000000001E-5</v>
      </c>
      <c r="M139" s="119">
        <f>'Residential Summary'!M138</f>
        <v>0</v>
      </c>
      <c r="N139" s="172" t="s">
        <v>1363</v>
      </c>
      <c r="O139" s="173" t="s">
        <v>1355</v>
      </c>
    </row>
    <row r="140" spans="1:15" x14ac:dyDescent="0.2">
      <c r="A140" s="59" t="str">
        <f>'Residential Summary'!A140</f>
        <v>Polychlorinated Biphenyls</v>
      </c>
      <c r="B140" s="103"/>
      <c r="C140" s="106"/>
      <c r="D140" s="103"/>
      <c r="E140" s="82"/>
      <c r="F140" s="83"/>
      <c r="G140" s="226"/>
      <c r="H140" s="174"/>
      <c r="I140" s="175"/>
      <c r="J140" s="189"/>
      <c r="K140" s="106"/>
      <c r="L140" s="84"/>
      <c r="M140" s="119"/>
      <c r="N140" s="174"/>
      <c r="O140" s="175"/>
    </row>
    <row r="141" spans="1:15" s="85" customFormat="1" ht="21.75" x14ac:dyDescent="0.2">
      <c r="A141" s="59">
        <f>'Residential Summary'!A141</f>
        <v>0</v>
      </c>
      <c r="B141" s="103" t="str">
        <f>'Residential Summary'!B141</f>
        <v>PCBs (Polychlorinated Biphenyls)</v>
      </c>
      <c r="C141" s="106" t="str">
        <f>'Residential Summary'!C141</f>
        <v>1336-36-3</v>
      </c>
      <c r="D141" s="103"/>
      <c r="E141" s="66">
        <v>1.4</v>
      </c>
      <c r="F141" s="67">
        <v>0.2</v>
      </c>
      <c r="G141" s="226">
        <f>'Residential Summary'!G140</f>
        <v>0</v>
      </c>
      <c r="H141" s="174" t="s">
        <v>1363</v>
      </c>
      <c r="I141" s="175" t="s">
        <v>1355</v>
      </c>
      <c r="J141" s="205" t="s">
        <v>1234</v>
      </c>
      <c r="K141" s="106" t="str">
        <f>'Residential Summary'!K141</f>
        <v>B2</v>
      </c>
      <c r="L141" s="69">
        <v>3.0000000000000001E-6</v>
      </c>
      <c r="M141" s="119">
        <f>'Residential Summary'!M140</f>
        <v>0</v>
      </c>
      <c r="N141" s="174"/>
      <c r="O141" s="175" t="s">
        <v>1202</v>
      </c>
    </row>
    <row r="142" spans="1:15" x14ac:dyDescent="0.2">
      <c r="A142" s="59" t="str">
        <f>'Residential Summary'!A142</f>
        <v>Pesticides and Herbicides</v>
      </c>
      <c r="B142" s="103"/>
      <c r="C142" s="106"/>
      <c r="D142" s="103"/>
      <c r="E142" s="82"/>
      <c r="F142" s="83"/>
      <c r="G142" s="226"/>
      <c r="H142" s="174"/>
      <c r="I142" s="175"/>
      <c r="J142" s="189"/>
      <c r="K142" s="106"/>
      <c r="L142" s="84"/>
      <c r="M142" s="119"/>
      <c r="N142" s="174"/>
      <c r="O142" s="175"/>
    </row>
    <row r="143" spans="1:15" x14ac:dyDescent="0.2">
      <c r="A143" s="59">
        <f>'Residential Summary'!A143</f>
        <v>0</v>
      </c>
      <c r="B143" s="103" t="str">
        <f>'Residential Summary'!B143</f>
        <v>Aldrin</v>
      </c>
      <c r="C143" s="106" t="str">
        <f>'Residential Summary'!C143</f>
        <v>309-00-2</v>
      </c>
      <c r="D143" s="103"/>
      <c r="E143" s="66">
        <v>1</v>
      </c>
      <c r="F143" s="67">
        <v>0.2</v>
      </c>
      <c r="G143" s="226">
        <f>'Residential Summary'!G142</f>
        <v>0</v>
      </c>
      <c r="H143" s="174" t="s">
        <v>1363</v>
      </c>
      <c r="I143" s="175" t="s">
        <v>1355</v>
      </c>
      <c r="J143" s="205" t="s">
        <v>210</v>
      </c>
      <c r="K143" s="106" t="str">
        <f>'Residential Summary'!K143</f>
        <v>B2</v>
      </c>
      <c r="L143" s="69">
        <v>1.0000000000000001E-5</v>
      </c>
      <c r="M143" s="119">
        <f>'Residential Summary'!M142</f>
        <v>0</v>
      </c>
      <c r="N143" s="174"/>
      <c r="O143" s="175" t="s">
        <v>1355</v>
      </c>
    </row>
    <row r="144" spans="1:15" s="85" customFormat="1" x14ac:dyDescent="0.2">
      <c r="A144" s="59">
        <f>'Residential Summary'!A144</f>
        <v>0</v>
      </c>
      <c r="B144" s="103" t="str">
        <f>'Residential Summary'!B144</f>
        <v>Carbazole</v>
      </c>
      <c r="C144" s="106" t="str">
        <f>'Residential Summary'!C144</f>
        <v>86-74-8</v>
      </c>
      <c r="D144" s="103"/>
      <c r="E144" s="66">
        <v>720</v>
      </c>
      <c r="F144" s="67"/>
      <c r="G144" s="226"/>
      <c r="H144" s="174"/>
      <c r="I144" s="175"/>
      <c r="J144" s="205" t="s">
        <v>204</v>
      </c>
      <c r="K144" s="106" t="str">
        <f>'Residential Summary'!K144</f>
        <v>B2</v>
      </c>
      <c r="L144" s="69">
        <v>1.0000000000000001E-5</v>
      </c>
      <c r="M144" s="119" t="str">
        <f>'Residential Summary'!M143</f>
        <v>I</v>
      </c>
      <c r="N144" s="174" t="s">
        <v>1363</v>
      </c>
      <c r="O144" s="175" t="s">
        <v>1355</v>
      </c>
    </row>
    <row r="145" spans="1:15" x14ac:dyDescent="0.2">
      <c r="A145" s="59">
        <f>'Residential Summary'!A145</f>
        <v>0</v>
      </c>
      <c r="B145" s="103" t="str">
        <f>'Residential Summary'!B145</f>
        <v>Chloramben</v>
      </c>
      <c r="C145" s="106" t="str">
        <f>'Residential Summary'!C145</f>
        <v>133-90-4</v>
      </c>
      <c r="D145" s="103"/>
      <c r="E145" s="82">
        <v>540</v>
      </c>
      <c r="F145" s="83">
        <v>0.2</v>
      </c>
      <c r="G145" s="226">
        <f>'Residential Summary'!G144</f>
        <v>0</v>
      </c>
      <c r="H145" s="174" t="s">
        <v>1363</v>
      </c>
      <c r="I145" s="175" t="s">
        <v>1355</v>
      </c>
      <c r="J145" s="189" t="s">
        <v>232</v>
      </c>
      <c r="K145" s="106" t="str">
        <f>'Residential Summary'!K145</f>
        <v>under review</v>
      </c>
      <c r="L145" s="84" t="s">
        <v>1357</v>
      </c>
      <c r="M145" s="119"/>
      <c r="N145" s="174"/>
      <c r="O145" s="175"/>
    </row>
    <row r="146" spans="1:15" x14ac:dyDescent="0.2">
      <c r="A146" s="59">
        <f>'Residential Summary'!A146</f>
        <v>0</v>
      </c>
      <c r="B146" s="103" t="str">
        <f>'Residential Summary'!B146</f>
        <v>Chlordane</v>
      </c>
      <c r="C146" s="106" t="str">
        <f>'Residential Summary'!C146</f>
        <v>57-74-9</v>
      </c>
      <c r="D146" s="103"/>
      <c r="E146" s="66">
        <v>16</v>
      </c>
      <c r="F146" s="67">
        <v>0.2</v>
      </c>
      <c r="G146" s="226" t="str">
        <f>'Residential Summary'!G145</f>
        <v>I</v>
      </c>
      <c r="H146" s="174"/>
      <c r="I146" s="175" t="s">
        <v>1355</v>
      </c>
      <c r="J146" s="205" t="s">
        <v>210</v>
      </c>
      <c r="K146" s="106" t="str">
        <f>'Residential Summary'!K146</f>
        <v>B2</v>
      </c>
      <c r="L146" s="69">
        <v>3.0000000000000001E-6</v>
      </c>
      <c r="M146" s="119">
        <f>'Residential Summary'!M145</f>
        <v>0</v>
      </c>
      <c r="N146" s="174"/>
      <c r="O146" s="175" t="s">
        <v>1355</v>
      </c>
    </row>
    <row r="147" spans="1:15" x14ac:dyDescent="0.2">
      <c r="A147" s="59">
        <f>'Residential Summary'!A147</f>
        <v>0</v>
      </c>
      <c r="B147" s="103" t="str">
        <f>'Residential Summary'!B147</f>
        <v>4, 4' - DDD</v>
      </c>
      <c r="C147" s="106" t="str">
        <f>'Residential Summary'!C147</f>
        <v>72-54-8</v>
      </c>
      <c r="D147" s="103"/>
      <c r="E147" s="66">
        <v>74</v>
      </c>
      <c r="F147" s="67" t="s">
        <v>1357</v>
      </c>
      <c r="G147" s="226"/>
      <c r="H147" s="174"/>
      <c r="I147" s="175"/>
      <c r="J147" s="205" t="s">
        <v>204</v>
      </c>
      <c r="K147" s="106" t="str">
        <f>'Residential Summary'!K147</f>
        <v>B2</v>
      </c>
      <c r="L147" s="69">
        <v>1.0000000000000001E-5</v>
      </c>
      <c r="M147" s="119" t="str">
        <f>'Residential Summary'!M146</f>
        <v>I</v>
      </c>
      <c r="N147" s="174"/>
      <c r="O147" s="175" t="s">
        <v>1355</v>
      </c>
    </row>
    <row r="148" spans="1:15" x14ac:dyDescent="0.2">
      <c r="A148" s="59">
        <f>'Residential Summary'!A148</f>
        <v>0</v>
      </c>
      <c r="B148" s="103" t="str">
        <f>'Residential Summary'!B148</f>
        <v>4, 4' - DDE</v>
      </c>
      <c r="C148" s="106" t="str">
        <f>'Residential Summary'!C148</f>
        <v>72-55-9</v>
      </c>
      <c r="D148" s="103"/>
      <c r="E148" s="66">
        <v>52</v>
      </c>
      <c r="F148" s="67" t="s">
        <v>1357</v>
      </c>
      <c r="G148" s="226"/>
      <c r="H148" s="174"/>
      <c r="I148" s="175"/>
      <c r="J148" s="205" t="s">
        <v>204</v>
      </c>
      <c r="K148" s="106" t="str">
        <f>'Residential Summary'!K148</f>
        <v>B2</v>
      </c>
      <c r="L148" s="69">
        <v>1.0000000000000001E-5</v>
      </c>
      <c r="M148" s="119" t="str">
        <f>'Residential Summary'!M147</f>
        <v>I</v>
      </c>
      <c r="N148" s="174"/>
      <c r="O148" s="175" t="s">
        <v>1355</v>
      </c>
    </row>
    <row r="149" spans="1:15" x14ac:dyDescent="0.2">
      <c r="A149" s="59">
        <f>'Residential Summary'!A149</f>
        <v>0</v>
      </c>
      <c r="B149" s="103" t="str">
        <f>'Residential Summary'!B149</f>
        <v>4, 4' - DDT</v>
      </c>
      <c r="C149" s="106" t="str">
        <f>'Residential Summary'!C149</f>
        <v>50-29-3</v>
      </c>
      <c r="D149" s="103"/>
      <c r="E149" s="66">
        <v>18</v>
      </c>
      <c r="F149" s="67">
        <v>0.2</v>
      </c>
      <c r="G149" s="226">
        <f>'Residential Summary'!G148</f>
        <v>0</v>
      </c>
      <c r="H149" s="174" t="s">
        <v>1363</v>
      </c>
      <c r="I149" s="175" t="s">
        <v>1355</v>
      </c>
      <c r="J149" s="205" t="s">
        <v>210</v>
      </c>
      <c r="K149" s="106" t="str">
        <f>'Residential Summary'!K149</f>
        <v>B2</v>
      </c>
      <c r="L149" s="69">
        <v>3.0000000000000001E-6</v>
      </c>
      <c r="M149" s="119" t="str">
        <f>'Residential Summary'!M148</f>
        <v>I</v>
      </c>
      <c r="N149" s="174"/>
      <c r="O149" s="175" t="s">
        <v>1355</v>
      </c>
    </row>
    <row r="150" spans="1:15" s="85" customFormat="1" x14ac:dyDescent="0.2">
      <c r="A150" s="59">
        <f>'Residential Summary'!A150</f>
        <v>0</v>
      </c>
      <c r="B150" s="103" t="str">
        <f>'Residential Summary'!B150</f>
        <v>Diazinon</v>
      </c>
      <c r="C150" s="106" t="str">
        <f>'Residential Summary'!C150</f>
        <v>333-41-5</v>
      </c>
      <c r="D150" s="103"/>
      <c r="E150" s="66">
        <v>32</v>
      </c>
      <c r="F150" s="67">
        <v>0.2</v>
      </c>
      <c r="G150" s="226" t="str">
        <f>'Residential Summary'!G149</f>
        <v>I</v>
      </c>
      <c r="H150" s="174" t="s">
        <v>1363</v>
      </c>
      <c r="I150" s="175" t="s">
        <v>1355</v>
      </c>
      <c r="J150" s="205" t="s">
        <v>1390</v>
      </c>
      <c r="K150" s="106" t="str">
        <f>'Residential Summary'!K150</f>
        <v>NA</v>
      </c>
      <c r="L150" s="69" t="s">
        <v>1357</v>
      </c>
      <c r="M150" s="119"/>
      <c r="N150" s="174"/>
      <c r="O150" s="175"/>
    </row>
    <row r="151" spans="1:15" s="85" customFormat="1" x14ac:dyDescent="0.2">
      <c r="A151" s="59">
        <f>'Residential Summary'!A151</f>
        <v>0</v>
      </c>
      <c r="B151" s="103" t="str">
        <f>'Residential Summary'!B151</f>
        <v>2,4-Dichlorophenoxyacetic acid (2,4-D)</v>
      </c>
      <c r="C151" s="106" t="str">
        <f>'Residential Summary'!C151</f>
        <v>94-75-7</v>
      </c>
      <c r="D151" s="103"/>
      <c r="E151" s="82">
        <v>360</v>
      </c>
      <c r="F151" s="83">
        <v>0.2</v>
      </c>
      <c r="G151" s="226" t="str">
        <f>'Residential Summary'!G150</f>
        <v>H</v>
      </c>
      <c r="H151" s="174" t="s">
        <v>1363</v>
      </c>
      <c r="I151" s="175" t="s">
        <v>1355</v>
      </c>
      <c r="J151" s="189" t="s">
        <v>1226</v>
      </c>
      <c r="K151" s="106" t="str">
        <f>'Residential Summary'!K151</f>
        <v>NA</v>
      </c>
      <c r="L151" s="84" t="s">
        <v>1357</v>
      </c>
      <c r="M151" s="119"/>
      <c r="N151" s="174"/>
      <c r="O151" s="175"/>
    </row>
    <row r="152" spans="1:15" s="85" customFormat="1" x14ac:dyDescent="0.2">
      <c r="A152" s="59">
        <f>'Residential Summary'!A152</f>
        <v>0</v>
      </c>
      <c r="B152" s="103" t="str">
        <f>'Residential Summary'!B152</f>
        <v>4-(2,4-Dichlorophenoxy) butyric acid (2,4-DB)</v>
      </c>
      <c r="C152" s="106" t="str">
        <f>'Residential Summary'!C152</f>
        <v>94-82-6</v>
      </c>
      <c r="D152" s="103"/>
      <c r="E152" s="82">
        <v>286</v>
      </c>
      <c r="F152" s="83">
        <v>0.2</v>
      </c>
      <c r="G152" s="226" t="str">
        <f>'Residential Summary'!G151</f>
        <v>I</v>
      </c>
      <c r="H152" s="174" t="s">
        <v>1363</v>
      </c>
      <c r="I152" s="175" t="s">
        <v>1355</v>
      </c>
      <c r="J152" s="189" t="s">
        <v>1247</v>
      </c>
      <c r="K152" s="106" t="str">
        <f>'Residential Summary'!K152</f>
        <v>NA</v>
      </c>
      <c r="L152" s="84" t="s">
        <v>1357</v>
      </c>
      <c r="M152" s="119"/>
      <c r="N152" s="174"/>
      <c r="O152" s="175"/>
    </row>
    <row r="153" spans="1:15" s="85" customFormat="1" x14ac:dyDescent="0.2">
      <c r="A153" s="59">
        <f>'Residential Summary'!A153</f>
        <v>0</v>
      </c>
      <c r="B153" s="103" t="str">
        <f>'Residential Summary'!B153</f>
        <v>Dieldrin</v>
      </c>
      <c r="C153" s="106" t="str">
        <f>'Residential Summary'!C153</f>
        <v>60-57-1</v>
      </c>
      <c r="D153" s="103"/>
      <c r="E153" s="82">
        <v>1.2</v>
      </c>
      <c r="F153" s="83">
        <v>0.1</v>
      </c>
      <c r="G153" s="226" t="str">
        <f>'Residential Summary'!G152</f>
        <v>I</v>
      </c>
      <c r="H153" s="174" t="s">
        <v>1363</v>
      </c>
      <c r="I153" s="175" t="s">
        <v>1355</v>
      </c>
      <c r="J153" s="189" t="s">
        <v>210</v>
      </c>
      <c r="K153" s="106" t="str">
        <f>'Residential Summary'!K153</f>
        <v>B2</v>
      </c>
      <c r="L153" s="84">
        <v>1.0000000000000001E-5</v>
      </c>
      <c r="M153" s="119">
        <f>'Residential Summary'!M152</f>
        <v>0</v>
      </c>
      <c r="N153" s="174"/>
      <c r="O153" s="175" t="s">
        <v>1355</v>
      </c>
    </row>
    <row r="154" spans="1:15" s="85" customFormat="1" x14ac:dyDescent="0.2">
      <c r="A154" s="59">
        <f>'Residential Summary'!A154</f>
        <v>0</v>
      </c>
      <c r="B154" s="103" t="str">
        <f>'Residential Summary'!B154</f>
        <v>Endosulfan</v>
      </c>
      <c r="C154" s="106" t="str">
        <f>'Residential Summary'!C154</f>
        <v>115-29-7</v>
      </c>
      <c r="D154" s="103"/>
      <c r="E154" s="82">
        <v>140</v>
      </c>
      <c r="F154" s="83">
        <v>0.2</v>
      </c>
      <c r="G154" s="226" t="str">
        <f>'Residential Summary'!G153</f>
        <v>I</v>
      </c>
      <c r="H154" s="174"/>
      <c r="I154" s="175" t="s">
        <v>1355</v>
      </c>
      <c r="J154" s="189" t="s">
        <v>1250</v>
      </c>
      <c r="K154" s="106" t="str">
        <f>'Residential Summary'!K154</f>
        <v>NA</v>
      </c>
      <c r="L154" s="69" t="s">
        <v>1357</v>
      </c>
      <c r="M154" s="119"/>
      <c r="N154" s="174"/>
      <c r="O154" s="175"/>
    </row>
    <row r="155" spans="1:15" x14ac:dyDescent="0.2">
      <c r="A155" s="59">
        <f>'Residential Summary'!A155</f>
        <v>0</v>
      </c>
      <c r="B155" s="103" t="str">
        <f>'Residential Summary'!B155</f>
        <v>Endrin</v>
      </c>
      <c r="C155" s="106" t="str">
        <f>'Residential Summary'!C155</f>
        <v>72-20-8</v>
      </c>
      <c r="D155" s="103"/>
      <c r="E155" s="82">
        <v>10</v>
      </c>
      <c r="F155" s="83">
        <v>0.2</v>
      </c>
      <c r="G155" s="226" t="str">
        <f>'Residential Summary'!G154</f>
        <v>I</v>
      </c>
      <c r="H155" s="174"/>
      <c r="I155" s="175" t="s">
        <v>1355</v>
      </c>
      <c r="J155" s="189" t="s">
        <v>1159</v>
      </c>
      <c r="K155" s="106" t="str">
        <f>'Residential Summary'!K155</f>
        <v>D</v>
      </c>
      <c r="L155" s="69" t="s">
        <v>1357</v>
      </c>
      <c r="M155" s="119"/>
      <c r="N155" s="174"/>
      <c r="O155" s="175"/>
    </row>
    <row r="156" spans="1:15" ht="21.75" x14ac:dyDescent="0.2">
      <c r="A156" s="59">
        <f>'Residential Summary'!A156</f>
        <v>0</v>
      </c>
      <c r="B156" s="103" t="str">
        <f>'Residential Summary'!B156</f>
        <v>Heptachlor</v>
      </c>
      <c r="C156" s="106" t="str">
        <f>'Residential Summary'!C156</f>
        <v>76-44-8</v>
      </c>
      <c r="D156" s="103"/>
      <c r="E156" s="66">
        <v>3</v>
      </c>
      <c r="F156" s="67">
        <v>0.03</v>
      </c>
      <c r="G156" s="226" t="str">
        <f>'Residential Summary'!G155</f>
        <v>I</v>
      </c>
      <c r="H156" s="174" t="s">
        <v>1363</v>
      </c>
      <c r="I156" s="177" t="s">
        <v>1355</v>
      </c>
      <c r="J156" s="205" t="s">
        <v>210</v>
      </c>
      <c r="K156" s="106" t="str">
        <f>'Residential Summary'!K156</f>
        <v>B2</v>
      </c>
      <c r="L156" s="69">
        <v>1.0000000000000001E-5</v>
      </c>
      <c r="M156" s="119">
        <f>'Residential Summary'!M155</f>
        <v>0</v>
      </c>
      <c r="N156" s="174"/>
      <c r="O156" s="177" t="s">
        <v>1202</v>
      </c>
    </row>
    <row r="157" spans="1:15" x14ac:dyDescent="0.2">
      <c r="A157" s="59">
        <f>'Residential Summary'!A157</f>
        <v>0</v>
      </c>
      <c r="B157" s="103" t="str">
        <f>'Residential Summary'!B157</f>
        <v>Heptachlor epoxide</v>
      </c>
      <c r="C157" s="106" t="str">
        <f>'Residential Summary'!C157</f>
        <v>1024-57-3</v>
      </c>
      <c r="D157" s="103"/>
      <c r="E157" s="66">
        <v>0.5</v>
      </c>
      <c r="F157" s="67">
        <v>0.2</v>
      </c>
      <c r="G157" s="226" t="str">
        <f>'Residential Summary'!G156</f>
        <v>I</v>
      </c>
      <c r="H157" s="174" t="s">
        <v>1363</v>
      </c>
      <c r="I157" s="177" t="s">
        <v>1355</v>
      </c>
      <c r="J157" s="205" t="s">
        <v>210</v>
      </c>
      <c r="K157" s="106" t="str">
        <f>'Residential Summary'!K157</f>
        <v>B2</v>
      </c>
      <c r="L157" s="69">
        <v>1.9999999999999999E-6</v>
      </c>
      <c r="M157" s="119" t="str">
        <f>'Residential Summary'!M156</f>
        <v>I</v>
      </c>
      <c r="N157" s="174"/>
      <c r="O157" s="177" t="s">
        <v>1355</v>
      </c>
    </row>
    <row r="158" spans="1:15" x14ac:dyDescent="0.2">
      <c r="A158" s="59">
        <f>'Residential Summary'!A158</f>
        <v>0</v>
      </c>
      <c r="B158" s="103" t="str">
        <f>'Residential Summary'!B158</f>
        <v>alpha-Hexachlorocyclohexane</v>
      </c>
      <c r="C158" s="106" t="str">
        <f>'Residential Summary'!C158</f>
        <v>319-84-6</v>
      </c>
      <c r="D158" s="103"/>
      <c r="E158" s="66">
        <v>3</v>
      </c>
      <c r="F158" s="67" t="s">
        <v>1357</v>
      </c>
      <c r="G158" s="226"/>
      <c r="H158" s="174"/>
      <c r="I158" s="177"/>
      <c r="J158" s="205" t="s">
        <v>204</v>
      </c>
      <c r="K158" s="106" t="str">
        <f>'Residential Summary'!K158</f>
        <v>B2</v>
      </c>
      <c r="L158" s="69">
        <v>1.0000000000000001E-5</v>
      </c>
      <c r="M158" s="119" t="str">
        <f>'Residential Summary'!M157</f>
        <v>I</v>
      </c>
      <c r="N158" s="174"/>
      <c r="O158" s="177" t="s">
        <v>1355</v>
      </c>
    </row>
    <row r="159" spans="1:15" x14ac:dyDescent="0.2">
      <c r="A159" s="59">
        <f>'Residential Summary'!A159</f>
        <v>0</v>
      </c>
      <c r="B159" s="103" t="str">
        <f>'Residential Summary'!B159</f>
        <v>beta-Hexachlorocyclohexane</v>
      </c>
      <c r="C159" s="106" t="str">
        <f>'Residential Summary'!C159</f>
        <v>319-85-7</v>
      </c>
      <c r="D159" s="103"/>
      <c r="E159" s="66">
        <v>11</v>
      </c>
      <c r="F159" s="67" t="s">
        <v>1357</v>
      </c>
      <c r="G159" s="226"/>
      <c r="H159" s="174"/>
      <c r="I159" s="177"/>
      <c r="J159" s="205" t="s">
        <v>1231</v>
      </c>
      <c r="K159" s="106" t="str">
        <f>'Residential Summary'!K159</f>
        <v>C</v>
      </c>
      <c r="L159" s="69">
        <v>1.0000000000000001E-5</v>
      </c>
      <c r="M159" s="119" t="str">
        <f>'Residential Summary'!M158</f>
        <v>I</v>
      </c>
      <c r="N159" s="174"/>
      <c r="O159" s="177" t="s">
        <v>1355</v>
      </c>
    </row>
    <row r="160" spans="1:15" x14ac:dyDescent="0.2">
      <c r="A160" s="59">
        <f>'Residential Summary'!A160</f>
        <v>0</v>
      </c>
      <c r="B160" s="103" t="str">
        <f>'Residential Summary'!B160</f>
        <v>gamma-Hexachlorocyclohexane (gamma-BHC, Lindane)</v>
      </c>
      <c r="C160" s="106" t="str">
        <f>'Residential Summary'!C160</f>
        <v>58-89-9</v>
      </c>
      <c r="D160" s="103"/>
      <c r="E160" s="66">
        <v>12</v>
      </c>
      <c r="F160" s="67">
        <v>0.2</v>
      </c>
      <c r="G160" s="226">
        <f>'Residential Summary'!G159</f>
        <v>0</v>
      </c>
      <c r="H160" s="174" t="s">
        <v>1363</v>
      </c>
      <c r="I160" s="175" t="s">
        <v>1355</v>
      </c>
      <c r="J160" s="205" t="s">
        <v>1213</v>
      </c>
      <c r="K160" s="106" t="str">
        <f>'Residential Summary'!K160</f>
        <v>B2/C</v>
      </c>
      <c r="L160" s="69">
        <v>1.0000000000000001E-5</v>
      </c>
      <c r="M160" s="119" t="str">
        <f>'Residential Summary'!M159</f>
        <v>I</v>
      </c>
      <c r="N160" s="174"/>
      <c r="O160" s="175" t="s">
        <v>1355</v>
      </c>
    </row>
    <row r="161" spans="1:15" x14ac:dyDescent="0.2">
      <c r="A161" s="59">
        <f>'Residential Summary'!A161</f>
        <v>0</v>
      </c>
      <c r="B161" s="103" t="str">
        <f>'Residential Summary'!B161</f>
        <v>Hexachlorocyclohexane, technical grade</v>
      </c>
      <c r="C161" s="106" t="str">
        <f>'Residential Summary'!C161</f>
        <v>608-73-1</v>
      </c>
      <c r="D161" s="103"/>
      <c r="E161" s="66">
        <v>9</v>
      </c>
      <c r="F161" s="67" t="s">
        <v>1357</v>
      </c>
      <c r="G161" s="226"/>
      <c r="H161" s="174"/>
      <c r="I161" s="177"/>
      <c r="J161" s="205" t="s">
        <v>204</v>
      </c>
      <c r="K161" s="106" t="str">
        <f>'Residential Summary'!K161</f>
        <v>B2</v>
      </c>
      <c r="L161" s="69">
        <v>1.0000000000000001E-5</v>
      </c>
      <c r="M161" s="119" t="str">
        <f>'Residential Summary'!M160</f>
        <v>H</v>
      </c>
      <c r="N161" s="174"/>
      <c r="O161" s="177" t="s">
        <v>1355</v>
      </c>
    </row>
    <row r="162" spans="1:15" x14ac:dyDescent="0.2">
      <c r="A162" s="59">
        <f>'Residential Summary'!A162</f>
        <v>0</v>
      </c>
      <c r="B162" s="103" t="str">
        <f>'Residential Summary'!B162</f>
        <v>Methoxychlor</v>
      </c>
      <c r="C162" s="106" t="str">
        <f>'Residential Summary'!C162</f>
        <v>72-43-5</v>
      </c>
      <c r="D162" s="103"/>
      <c r="E162" s="66">
        <v>13</v>
      </c>
      <c r="F162" s="67">
        <v>0.2</v>
      </c>
      <c r="G162" s="226">
        <f>'Residential Summary'!G161</f>
        <v>0</v>
      </c>
      <c r="H162" s="174"/>
      <c r="I162" s="177" t="s">
        <v>1355</v>
      </c>
      <c r="J162" s="205" t="s">
        <v>241</v>
      </c>
      <c r="K162" s="106" t="str">
        <f>'Residential Summary'!K162</f>
        <v>D</v>
      </c>
      <c r="L162" s="69" t="s">
        <v>1357</v>
      </c>
      <c r="M162" s="119"/>
      <c r="N162" s="174"/>
      <c r="O162" s="177"/>
    </row>
    <row r="163" spans="1:15" x14ac:dyDescent="0.2">
      <c r="A163" s="59">
        <f>'Residential Summary'!A163</f>
        <v>0</v>
      </c>
      <c r="B163" s="103" t="str">
        <f>'Residential Summary'!B163</f>
        <v>2-Methyl-4-chloropphenoxyacetic acid (MCPA)</v>
      </c>
      <c r="C163" s="106" t="str">
        <f>'Residential Summary'!C163</f>
        <v>94-74-6</v>
      </c>
      <c r="D163" s="103"/>
      <c r="E163" s="66">
        <v>18</v>
      </c>
      <c r="F163" s="67">
        <v>0.2</v>
      </c>
      <c r="G163" s="226" t="str">
        <f>'Residential Summary'!G162</f>
        <v>O</v>
      </c>
      <c r="H163" s="174" t="s">
        <v>1363</v>
      </c>
      <c r="I163" s="177" t="s">
        <v>1355</v>
      </c>
      <c r="J163" s="205" t="s">
        <v>190</v>
      </c>
      <c r="K163" s="106" t="str">
        <f>'Residential Summary'!K163</f>
        <v>NA</v>
      </c>
      <c r="L163" s="69" t="s">
        <v>1357</v>
      </c>
      <c r="M163" s="119"/>
      <c r="N163" s="174"/>
      <c r="O163" s="177"/>
    </row>
    <row r="164" spans="1:15" x14ac:dyDescent="0.2">
      <c r="A164" s="59">
        <f>'Residential Summary'!A164</f>
        <v>0</v>
      </c>
      <c r="B164" s="103" t="str">
        <f>'Residential Summary'!B164</f>
        <v>2-(2-Methyl-4-chlorophenoxy)propionic acid (MCPP)</v>
      </c>
      <c r="C164" s="106" t="str">
        <f>'Residential Summary'!C164</f>
        <v>93-65-2</v>
      </c>
      <c r="D164" s="103"/>
      <c r="E164" s="66">
        <v>36</v>
      </c>
      <c r="F164" s="67">
        <v>0.2</v>
      </c>
      <c r="G164" s="226" t="str">
        <f>'Residential Summary'!G163</f>
        <v>I</v>
      </c>
      <c r="H164" s="174" t="s">
        <v>1363</v>
      </c>
      <c r="I164" s="177" t="s">
        <v>1355</v>
      </c>
      <c r="J164" s="205" t="s">
        <v>1183</v>
      </c>
      <c r="K164" s="106" t="str">
        <f>'Residential Summary'!K164</f>
        <v>NA</v>
      </c>
      <c r="L164" s="69" t="s">
        <v>1357</v>
      </c>
      <c r="M164" s="119"/>
      <c r="N164" s="174"/>
      <c r="O164" s="177"/>
    </row>
    <row r="165" spans="1:15" s="85" customFormat="1" ht="21.75" x14ac:dyDescent="0.2">
      <c r="A165" s="59">
        <f>'Residential Summary'!A165</f>
        <v>0</v>
      </c>
      <c r="B165" s="103" t="str">
        <f>'Residential Summary'!B165</f>
        <v>Metolachlor</v>
      </c>
      <c r="C165" s="106" t="str">
        <f>'Residential Summary'!C165</f>
        <v>51218-45-2</v>
      </c>
      <c r="D165" s="103"/>
      <c r="E165" s="66">
        <v>536</v>
      </c>
      <c r="F165" s="67">
        <v>0.2</v>
      </c>
      <c r="G165" s="226" t="str">
        <f>'Residential Summary'!G164</f>
        <v>I</v>
      </c>
      <c r="H165" s="174" t="s">
        <v>1363</v>
      </c>
      <c r="I165" s="177" t="s">
        <v>1355</v>
      </c>
      <c r="J165" s="193" t="s">
        <v>285</v>
      </c>
      <c r="K165" s="106" t="str">
        <f>'Residential Summary'!K165</f>
        <v>C</v>
      </c>
      <c r="L165" s="69" t="s">
        <v>1357</v>
      </c>
      <c r="M165" s="119"/>
      <c r="N165" s="174"/>
      <c r="O165" s="177"/>
    </row>
    <row r="166" spans="1:15" x14ac:dyDescent="0.2">
      <c r="A166" s="59">
        <f>'Residential Summary'!A166</f>
        <v>0</v>
      </c>
      <c r="B166" s="103" t="str">
        <f>'Residential Summary'!B166</f>
        <v>Picloram</v>
      </c>
      <c r="C166" s="106" t="str">
        <f>'Residential Summary'!C166</f>
        <v>1918-02-1</v>
      </c>
      <c r="D166" s="103"/>
      <c r="E166" s="82">
        <v>2500</v>
      </c>
      <c r="F166" s="83">
        <v>0.2</v>
      </c>
      <c r="G166" s="226" t="str">
        <f>'Residential Summary'!G165</f>
        <v>I</v>
      </c>
      <c r="H166" s="174" t="s">
        <v>1363</v>
      </c>
      <c r="I166" s="175" t="s">
        <v>1355</v>
      </c>
      <c r="J166" s="189" t="s">
        <v>232</v>
      </c>
      <c r="K166" s="106" t="str">
        <f>'Residential Summary'!K166</f>
        <v>NA</v>
      </c>
      <c r="L166" s="84" t="s">
        <v>1357</v>
      </c>
      <c r="M166" s="119"/>
      <c r="N166" s="174"/>
      <c r="O166" s="175"/>
    </row>
    <row r="167" spans="1:15" x14ac:dyDescent="0.2">
      <c r="A167" s="59">
        <f>'Residential Summary'!A167</f>
        <v>0</v>
      </c>
      <c r="B167" s="103" t="str">
        <f>'Residential Summary'!B167</f>
        <v>Terbufos</v>
      </c>
      <c r="C167" s="106" t="str">
        <f>'Residential Summary'!C167</f>
        <v>13071-79-9</v>
      </c>
      <c r="D167" s="103"/>
      <c r="E167" s="66">
        <v>0.6</v>
      </c>
      <c r="F167" s="67">
        <v>0.2</v>
      </c>
      <c r="G167" s="226" t="str">
        <f>'Residential Summary'!G166</f>
        <v>I</v>
      </c>
      <c r="H167" s="174" t="s">
        <v>1363</v>
      </c>
      <c r="I167" s="175" t="s">
        <v>1355</v>
      </c>
      <c r="J167" s="205" t="s">
        <v>1390</v>
      </c>
      <c r="K167" s="106" t="str">
        <f>'Residential Summary'!K167</f>
        <v>NA</v>
      </c>
      <c r="L167" s="69" t="s">
        <v>1357</v>
      </c>
      <c r="M167" s="119"/>
      <c r="N167" s="174"/>
      <c r="O167" s="175"/>
    </row>
    <row r="168" spans="1:15" s="85" customFormat="1" x14ac:dyDescent="0.2">
      <c r="A168" s="59">
        <f>'Residential Summary'!A168</f>
        <v>0</v>
      </c>
      <c r="B168" s="103" t="str">
        <f>'Residential Summary'!B168</f>
        <v>Toxaphene</v>
      </c>
      <c r="C168" s="106" t="str">
        <f>'Residential Summary'!C168</f>
        <v>8001-35-2</v>
      </c>
      <c r="D168" s="103"/>
      <c r="E168" s="66">
        <v>17</v>
      </c>
      <c r="F168" s="67" t="s">
        <v>1357</v>
      </c>
      <c r="G168" s="226"/>
      <c r="H168" s="174"/>
      <c r="I168" s="175"/>
      <c r="J168" s="205" t="s">
        <v>204</v>
      </c>
      <c r="K168" s="106" t="str">
        <f>'Residential Summary'!K168</f>
        <v>B2</v>
      </c>
      <c r="L168" s="69">
        <v>1.0000000000000001E-5</v>
      </c>
      <c r="M168" s="119">
        <f>'Residential Summary'!M167</f>
        <v>0</v>
      </c>
      <c r="N168" s="174"/>
      <c r="O168" s="175" t="s">
        <v>1355</v>
      </c>
    </row>
    <row r="169" spans="1:15" s="85" customFormat="1" x14ac:dyDescent="0.2">
      <c r="A169" s="59">
        <f>'Residential Summary'!A169</f>
        <v>0</v>
      </c>
      <c r="B169" s="103" t="str">
        <f>'Residential Summary'!B169</f>
        <v>2,4,5-Trichlorophenoxyacetic acid (2,4,5-T)</v>
      </c>
      <c r="C169" s="106" t="str">
        <f>'Residential Summary'!C169</f>
        <v>93-76-5</v>
      </c>
      <c r="D169" s="103"/>
      <c r="E169" s="82">
        <v>360</v>
      </c>
      <c r="F169" s="83">
        <v>0.2</v>
      </c>
      <c r="G169" s="226">
        <f>'Residential Summary'!G168</f>
        <v>0</v>
      </c>
      <c r="H169" s="174" t="s">
        <v>1363</v>
      </c>
      <c r="I169" s="175" t="s">
        <v>1355</v>
      </c>
      <c r="J169" s="189" t="s">
        <v>1266</v>
      </c>
      <c r="K169" s="106" t="str">
        <f>'Residential Summary'!K169</f>
        <v>NA</v>
      </c>
      <c r="L169" s="84" t="s">
        <v>1357</v>
      </c>
      <c r="M169" s="119"/>
      <c r="N169" s="174"/>
      <c r="O169" s="175"/>
    </row>
    <row r="170" spans="1:15" s="85" customFormat="1" x14ac:dyDescent="0.2">
      <c r="A170" s="59" t="str">
        <f>'Residential Summary'!A170</f>
        <v>Dioxins and Furans</v>
      </c>
      <c r="B170" s="103"/>
      <c r="C170" s="106"/>
      <c r="D170" s="103"/>
      <c r="E170" s="82"/>
      <c r="F170" s="83"/>
      <c r="G170" s="226"/>
      <c r="H170" s="174"/>
      <c r="I170" s="175"/>
      <c r="J170" s="189"/>
      <c r="K170" s="106"/>
      <c r="L170" s="84"/>
      <c r="M170" s="119"/>
      <c r="N170" s="174"/>
      <c r="O170" s="175"/>
    </row>
    <row r="171" spans="1:15" x14ac:dyDescent="0.2">
      <c r="A171" s="59">
        <f>'Residential Summary'!A171</f>
        <v>0</v>
      </c>
      <c r="B171" s="103" t="str">
        <f>'Residential Summary'!B171</f>
        <v>Hexachlorodibenzodioxin mixture</v>
      </c>
      <c r="C171" s="106" t="str">
        <f>'Residential Summary'!C171</f>
        <v>19408-74-3</v>
      </c>
      <c r="D171" s="103"/>
      <c r="E171" s="82">
        <v>2.5000000000000001E-3</v>
      </c>
      <c r="F171" s="83" t="s">
        <v>1357</v>
      </c>
      <c r="G171" s="226"/>
      <c r="H171" s="174"/>
      <c r="I171" s="175"/>
      <c r="J171" s="189" t="s">
        <v>204</v>
      </c>
      <c r="K171" s="106" t="str">
        <f>'Residential Summary'!K171</f>
        <v>B2</v>
      </c>
      <c r="L171" s="84">
        <v>1.0000000000000001E-5</v>
      </c>
      <c r="M171" s="119">
        <f>'Residential Summary'!M170</f>
        <v>0</v>
      </c>
      <c r="N171" s="174"/>
      <c r="O171" s="175" t="s">
        <v>1355</v>
      </c>
    </row>
    <row r="172" spans="1:15" x14ac:dyDescent="0.2">
      <c r="A172" s="59">
        <f>'Residential Summary'!A172</f>
        <v>0</v>
      </c>
      <c r="B172" s="103" t="str">
        <f>'Residential Summary'!B172</f>
        <v>2,3,7,8-TCDD (or 2,3,7,8-TCDD equivalents)</v>
      </c>
      <c r="C172" s="106" t="str">
        <f>'Residential Summary'!C172</f>
        <v>1746-01-6</v>
      </c>
      <c r="D172" s="103"/>
      <c r="E172" s="66">
        <v>2.5000000000000001E-5</v>
      </c>
      <c r="F172" s="67" t="s">
        <v>1357</v>
      </c>
      <c r="G172" s="226"/>
      <c r="H172" s="174"/>
      <c r="I172" s="175"/>
      <c r="J172" s="205" t="s">
        <v>1234</v>
      </c>
      <c r="K172" s="106" t="str">
        <f>'Residential Summary'!K172</f>
        <v>human carcinogen</v>
      </c>
      <c r="L172" s="69">
        <v>1.0000000000000001E-5</v>
      </c>
      <c r="M172" s="119" t="str">
        <f>'Residential Summary'!M171</f>
        <v>I</v>
      </c>
      <c r="N172" s="174"/>
      <c r="O172" s="175" t="s">
        <v>1355</v>
      </c>
    </row>
    <row r="173" spans="1:15" x14ac:dyDescent="0.2">
      <c r="A173" s="59" t="str">
        <f>'Residential Summary'!A173</f>
        <v>Explosives</v>
      </c>
      <c r="B173" s="103"/>
      <c r="C173" s="106"/>
      <c r="D173" s="103"/>
      <c r="E173" s="41"/>
      <c r="F173" s="34"/>
      <c r="G173" s="226"/>
      <c r="H173" s="179"/>
      <c r="I173" s="180"/>
      <c r="J173" s="109"/>
      <c r="K173" s="106"/>
      <c r="L173" s="36"/>
      <c r="M173" s="119"/>
      <c r="N173" s="179"/>
      <c r="O173" s="180"/>
    </row>
    <row r="174" spans="1:15" x14ac:dyDescent="0.2">
      <c r="A174" s="59">
        <f>'Residential Summary'!A174</f>
        <v>0</v>
      </c>
      <c r="B174" s="103" t="str">
        <f>'Residential Summary'!B174</f>
        <v>1,3 - DNB</v>
      </c>
      <c r="C174" s="106" t="str">
        <f>'Residential Summary'!C174</f>
        <v>99-65-0</v>
      </c>
      <c r="D174" s="103"/>
      <c r="E174" s="41">
        <v>2</v>
      </c>
      <c r="F174" s="71">
        <v>0.2</v>
      </c>
      <c r="G174" s="226">
        <f>'Residential Summary'!G173</f>
        <v>0</v>
      </c>
      <c r="H174" s="169" t="s">
        <v>1363</v>
      </c>
      <c r="I174" s="180" t="s">
        <v>1355</v>
      </c>
      <c r="J174" s="109" t="s">
        <v>1272</v>
      </c>
      <c r="K174" s="106" t="str">
        <f>'Residential Summary'!K174</f>
        <v>D</v>
      </c>
      <c r="L174" s="36" t="s">
        <v>1357</v>
      </c>
      <c r="M174" s="119"/>
      <c r="N174" s="169"/>
      <c r="O174" s="180"/>
    </row>
    <row r="175" spans="1:15" x14ac:dyDescent="0.2">
      <c r="A175" s="59">
        <f>'Residential Summary'!A175</f>
        <v>0</v>
      </c>
      <c r="B175" s="103" t="str">
        <f>'Residential Summary'!B175</f>
        <v>2,4 - DNT</v>
      </c>
      <c r="C175" s="106" t="str">
        <f>'Residential Summary'!C175</f>
        <v>121-14-2</v>
      </c>
      <c r="D175" s="103"/>
      <c r="E175" s="41">
        <v>60</v>
      </c>
      <c r="F175" s="71">
        <v>0.2</v>
      </c>
      <c r="G175" s="226" t="str">
        <f>'Residential Summary'!G174</f>
        <v>I</v>
      </c>
      <c r="H175" s="169" t="s">
        <v>1363</v>
      </c>
      <c r="I175" s="180" t="s">
        <v>1355</v>
      </c>
      <c r="J175" s="109" t="s">
        <v>1274</v>
      </c>
      <c r="K175" s="106" t="str">
        <f>'Residential Summary'!K175</f>
        <v>see mixture below</v>
      </c>
      <c r="L175" s="231"/>
      <c r="M175" s="230"/>
      <c r="N175" s="169"/>
      <c r="O175" s="180"/>
    </row>
    <row r="176" spans="1:15" x14ac:dyDescent="0.2">
      <c r="A176" s="59">
        <f>'Residential Summary'!A176</f>
        <v>0</v>
      </c>
      <c r="B176" s="103" t="str">
        <f>'Residential Summary'!B176</f>
        <v>2,6 - DNT</v>
      </c>
      <c r="C176" s="106" t="str">
        <f>'Residential Summary'!C176</f>
        <v>606-20-2</v>
      </c>
      <c r="D176" s="103"/>
      <c r="E176" s="41">
        <v>30</v>
      </c>
      <c r="F176" s="71">
        <v>0.2</v>
      </c>
      <c r="G176" s="226" t="str">
        <f>'Residential Summary'!G175</f>
        <v>I</v>
      </c>
      <c r="H176" s="169" t="s">
        <v>1363</v>
      </c>
      <c r="I176" s="180" t="s">
        <v>1355</v>
      </c>
      <c r="J176" s="109" t="s">
        <v>1277</v>
      </c>
      <c r="K176" s="106" t="str">
        <f>'Residential Summary'!K176</f>
        <v>see mixture below</v>
      </c>
      <c r="L176" s="231"/>
      <c r="M176" s="230"/>
      <c r="N176" s="169"/>
      <c r="O176" s="180"/>
    </row>
    <row r="177" spans="1:15" x14ac:dyDescent="0.2">
      <c r="A177" s="59">
        <f>'Residential Summary'!A177</f>
        <v>0</v>
      </c>
      <c r="B177" s="103" t="str">
        <f>'Residential Summary'!B177</f>
        <v>2,4- AND 2,6 DNT MIXTURE</v>
      </c>
      <c r="C177" s="106"/>
      <c r="D177" s="103"/>
      <c r="E177" s="41">
        <v>17</v>
      </c>
      <c r="F177" s="71" t="s">
        <v>1357</v>
      </c>
      <c r="G177" s="226"/>
      <c r="H177" s="169"/>
      <c r="I177" s="180"/>
      <c r="J177" s="109" t="s">
        <v>204</v>
      </c>
      <c r="K177" s="106" t="str">
        <f>'Residential Summary'!K177</f>
        <v>B2</v>
      </c>
      <c r="L177" s="36">
        <v>1.0000000000000001E-5</v>
      </c>
      <c r="M177" s="119">
        <f>'Residential Summary'!M176</f>
        <v>0</v>
      </c>
      <c r="N177" s="169"/>
      <c r="O177" s="180" t="s">
        <v>1355</v>
      </c>
    </row>
    <row r="178" spans="1:15" x14ac:dyDescent="0.2">
      <c r="A178" s="59">
        <f>'Residential Summary'!A178</f>
        <v>0</v>
      </c>
      <c r="B178" s="103" t="str">
        <f>'Residential Summary'!B178</f>
        <v>HMX</v>
      </c>
      <c r="C178" s="106" t="str">
        <f>'Residential Summary'!C178</f>
        <v>2691-41-0</v>
      </c>
      <c r="D178" s="103"/>
      <c r="E178" s="41">
        <v>1611</v>
      </c>
      <c r="F178" s="71">
        <v>0.2</v>
      </c>
      <c r="G178" s="226">
        <f>'Residential Summary'!G177</f>
        <v>0</v>
      </c>
      <c r="H178" s="169" t="s">
        <v>1363</v>
      </c>
      <c r="I178" s="180" t="s">
        <v>1355</v>
      </c>
      <c r="J178" s="109" t="s">
        <v>232</v>
      </c>
      <c r="K178" s="106" t="str">
        <f>'Residential Summary'!K178</f>
        <v>D</v>
      </c>
      <c r="L178" s="36" t="s">
        <v>1357</v>
      </c>
      <c r="M178" s="119"/>
      <c r="N178" s="169"/>
      <c r="O178" s="180"/>
    </row>
    <row r="179" spans="1:15" x14ac:dyDescent="0.2">
      <c r="A179" s="59">
        <f>'Residential Summary'!A179</f>
        <v>0</v>
      </c>
      <c r="B179" s="103" t="str">
        <f>'Residential Summary'!B179</f>
        <v>RDX</v>
      </c>
      <c r="C179" s="106" t="str">
        <f>'Residential Summary'!C179</f>
        <v>121-82-4</v>
      </c>
      <c r="D179" s="103"/>
      <c r="E179" s="41">
        <v>27</v>
      </c>
      <c r="F179" s="71">
        <v>0.2</v>
      </c>
      <c r="G179" s="226" t="str">
        <f>'Residential Summary'!G178</f>
        <v>I</v>
      </c>
      <c r="H179" s="169" t="s">
        <v>1363</v>
      </c>
      <c r="I179" s="180" t="s">
        <v>1281</v>
      </c>
      <c r="J179" s="109" t="s">
        <v>1282</v>
      </c>
      <c r="K179" s="106" t="str">
        <f>'Residential Summary'!K179</f>
        <v>C</v>
      </c>
      <c r="L179" s="36">
        <v>7.9999999999999996E-6</v>
      </c>
      <c r="M179" s="119">
        <f>'Residential Summary'!M178</f>
        <v>0</v>
      </c>
      <c r="N179" s="169" t="s">
        <v>1363</v>
      </c>
      <c r="O179" s="180" t="s">
        <v>1281</v>
      </c>
    </row>
    <row r="180" spans="1:15" x14ac:dyDescent="0.2">
      <c r="A180" s="59">
        <f>'Residential Summary'!A180</f>
        <v>0</v>
      </c>
      <c r="B180" s="103" t="str">
        <f>'Residential Summary'!B180</f>
        <v>1,3,5 - TNB</v>
      </c>
      <c r="C180" s="106" t="str">
        <f>'Residential Summary'!C180</f>
        <v>99-35-4</v>
      </c>
      <c r="D180" s="103"/>
      <c r="E180" s="41">
        <v>660</v>
      </c>
      <c r="F180" s="71">
        <v>0.2</v>
      </c>
      <c r="G180" s="226" t="str">
        <f>'Residential Summary'!G179</f>
        <v>I</v>
      </c>
      <c r="H180" s="169" t="s">
        <v>1363</v>
      </c>
      <c r="I180" s="180" t="s">
        <v>1355</v>
      </c>
      <c r="J180" s="109" t="s">
        <v>1284</v>
      </c>
      <c r="K180" s="106" t="str">
        <f>'Residential Summary'!K180</f>
        <v>NA</v>
      </c>
      <c r="L180" s="36" t="s">
        <v>1357</v>
      </c>
      <c r="M180" s="119"/>
      <c r="N180" s="169"/>
      <c r="O180" s="180"/>
    </row>
    <row r="181" spans="1:15" x14ac:dyDescent="0.2">
      <c r="A181" s="59">
        <f>'Residential Summary'!A181</f>
        <v>0</v>
      </c>
      <c r="B181" s="103" t="str">
        <f>'Residential Summary'!B181</f>
        <v>2,4,6 - TNT</v>
      </c>
      <c r="C181" s="106" t="str">
        <f>'Residential Summary'!C181</f>
        <v>118-96-7</v>
      </c>
      <c r="D181" s="103"/>
      <c r="E181" s="39">
        <v>11</v>
      </c>
      <c r="F181" s="77">
        <v>0.2</v>
      </c>
      <c r="G181" s="226" t="str">
        <f>'Residential Summary'!G180</f>
        <v>I</v>
      </c>
      <c r="H181" s="181" t="s">
        <v>1363</v>
      </c>
      <c r="I181" s="172" t="s">
        <v>1355</v>
      </c>
      <c r="J181" s="208" t="s">
        <v>1286</v>
      </c>
      <c r="K181" s="106" t="str">
        <f>'Residential Summary'!K181</f>
        <v>C</v>
      </c>
      <c r="L181" s="78">
        <v>2.9999999999999999E-7</v>
      </c>
      <c r="M181" s="119">
        <f>'Residential Summary'!M180</f>
        <v>0</v>
      </c>
      <c r="N181" s="181" t="s">
        <v>1363</v>
      </c>
      <c r="O181" s="172" t="s">
        <v>1355</v>
      </c>
    </row>
    <row r="182" spans="1:15" ht="35.25" customHeight="1" thickBot="1" x14ac:dyDescent="0.25">
      <c r="A182" s="290"/>
      <c r="B182" s="70"/>
      <c r="C182" s="293"/>
      <c r="D182" s="126"/>
      <c r="E182" s="42"/>
      <c r="F182" s="76"/>
      <c r="G182" s="159"/>
      <c r="H182" s="195"/>
      <c r="I182" s="133"/>
      <c r="J182" s="20"/>
      <c r="K182" s="21"/>
      <c r="L182" s="37"/>
      <c r="M182" s="159"/>
      <c r="N182" s="76"/>
      <c r="O182" s="133"/>
    </row>
    <row r="183" spans="1:15" x14ac:dyDescent="0.2">
      <c r="A183" s="290"/>
      <c r="B183" s="70" t="str">
        <f>'Residential Summary'!B183</f>
        <v>"y"  indicates that contaminant is considered volative.</v>
      </c>
      <c r="C183" s="293"/>
      <c r="D183" s="126"/>
      <c r="H183" s="196"/>
    </row>
    <row r="184" spans="1:15" x14ac:dyDescent="0.2">
      <c r="A184" s="290"/>
      <c r="B184" s="70"/>
      <c r="C184" s="293"/>
      <c r="D184" s="126"/>
      <c r="H184" s="196"/>
    </row>
    <row r="185" spans="1:15" x14ac:dyDescent="0.2">
      <c r="A185" s="291" t="s">
        <v>1288</v>
      </c>
      <c r="B185" s="292">
        <f>'Residential Summary'!B185</f>
        <v>0</v>
      </c>
      <c r="C185" s="70"/>
      <c r="D185" s="4"/>
      <c r="H185" s="196"/>
    </row>
    <row r="186" spans="1:15" x14ac:dyDescent="0.2">
      <c r="A186" s="291"/>
      <c r="B186" s="292" t="str">
        <f>'Residential Summary'!B186</f>
        <v>ADREN - adrenal; BONE; CV/BLD - cardiovascular/blood system; CNS/PNS - central/peripheral nervous system; EYE;  IMMUN - immune system; KIDN - kidney; LIV/GI - liver/gastrointestinal system;</v>
      </c>
      <c r="C186" s="70"/>
      <c r="D186" s="4"/>
    </row>
    <row r="187" spans="1:15" x14ac:dyDescent="0.2">
      <c r="A187" s="70"/>
      <c r="B187" s="292" t="str">
        <f>'Residential Summary'!B187</f>
        <v xml:space="preserve">PROST - prostrate; REPRO - reproductive system (incl. teratogenic/developmental effects); RESP - respiratory system; SKIN - skin irritation or other effects; SPLEEN; THYROID; </v>
      </c>
      <c r="C187" s="70"/>
      <c r="D187" s="4"/>
    </row>
    <row r="188" spans="1:15" x14ac:dyDescent="0.2">
      <c r="A188" s="291" t="s">
        <v>1289</v>
      </c>
      <c r="B188" s="317" t="str">
        <f>'Residential Summary'!B188</f>
        <v>WHOLE BODY - increased mortality, decreased growth rate, etc.</v>
      </c>
      <c r="C188" s="70"/>
      <c r="D188" s="4"/>
    </row>
    <row r="189" spans="1:15" x14ac:dyDescent="0.2">
      <c r="A189" s="70"/>
      <c r="B189" s="292" t="str">
        <f>'Residential Summary'!B189</f>
        <v>Cancer Class 1986:</v>
      </c>
      <c r="C189" s="70"/>
      <c r="D189" s="4"/>
    </row>
    <row r="190" spans="1:15" x14ac:dyDescent="0.2">
      <c r="A190" s="70"/>
      <c r="B190" s="292" t="str">
        <f>'Residential Summary'!B190</f>
        <v>Class A - Known human carcinogen</v>
      </c>
      <c r="C190" s="70"/>
      <c r="D190" s="4"/>
    </row>
    <row r="191" spans="1:15" x14ac:dyDescent="0.2">
      <c r="A191" s="70"/>
      <c r="B191" s="292" t="str">
        <f>'Residential Summary'!B191</f>
        <v>Class B - Probable human carcinogen (B1 - limited evidence in humans; B2 - inadequate evidence in humans but adequate in animals)</v>
      </c>
      <c r="C191" s="70"/>
      <c r="D191" s="4"/>
    </row>
    <row r="192" spans="1:15" x14ac:dyDescent="0.2">
      <c r="B192" s="292" t="str">
        <f>'Residential Summary'!B192</f>
        <v>Class C - Possible human carcinogen</v>
      </c>
      <c r="C192" s="22"/>
    </row>
    <row r="193" spans="1:2" x14ac:dyDescent="0.2">
      <c r="A193" s="263"/>
      <c r="B193" s="292" t="str">
        <f>'Residential Summary'!B193</f>
        <v>Group D - Not Classifiable</v>
      </c>
    </row>
    <row r="194" spans="1:2" x14ac:dyDescent="0.2">
      <c r="A194" s="263"/>
      <c r="B194" s="317" t="str">
        <f>'Residential Summary'!B194</f>
        <v>NA - No EPA Classification Available.</v>
      </c>
    </row>
    <row r="195" spans="1:2" x14ac:dyDescent="0.2">
      <c r="B195" s="292" t="str">
        <f>'Residential Summary'!B195</f>
        <v>Cancer Class 2005:</v>
      </c>
    </row>
    <row r="196" spans="1:2" x14ac:dyDescent="0.2">
      <c r="B196" s="292" t="str">
        <f>'Residential Summary'!B196</f>
        <v>Carcinogenic - Carcinogenic to Humans</v>
      </c>
    </row>
    <row r="197" spans="1:2" x14ac:dyDescent="0.2">
      <c r="B197" s="292" t="str">
        <f>'Residential Summary'!B197</f>
        <v>Likely - Likely to be Carcinogenic to Humans</v>
      </c>
    </row>
    <row r="198" spans="1:2" x14ac:dyDescent="0.2">
      <c r="B198" s="292" t="str">
        <f>'Residential Summary'!B198</f>
        <v>Suggestive - Suggestive Evidence of Carcinogenic Potential</v>
      </c>
    </row>
    <row r="199" spans="1:2" x14ac:dyDescent="0.2">
      <c r="B199" s="292" t="str">
        <f>'Residential Summary'!B199</f>
        <v>Inadequate - Inadequate Information to Assess Carcinogenic Potential</v>
      </c>
    </row>
    <row r="200" spans="1:2" x14ac:dyDescent="0.2">
      <c r="A200" s="272"/>
      <c r="B200" s="317" t="str">
        <f>'Residential Summary'!B200</f>
        <v>Not Likely - Not Likely to be Carcinogenic to Humans</v>
      </c>
    </row>
    <row r="201" spans="1:2" x14ac:dyDescent="0.2">
      <c r="B201" s="292" t="str">
        <f>'Residential Summary'!B201</f>
        <v>Acute Effect Levels</v>
      </c>
    </row>
    <row r="202" spans="1:2" x14ac:dyDescent="0.2">
      <c r="B202" s="22" t="str">
        <f>'Residential Summary'!B202</f>
        <v xml:space="preserve">Acute Effect Levels are values that when an 11 kg child ingests 10 grams of soil, an adverse health effect could be expected to occur.  </v>
      </c>
    </row>
    <row r="203" spans="1:2" x14ac:dyDescent="0.2">
      <c r="B203" s="22" t="str">
        <f>'Residential Summary'!B203</f>
        <v xml:space="preserve">This information, along with the toxicological basis for acute values (see chemical info tab) should be considered when developing clean up goals for a site. </v>
      </c>
    </row>
  </sheetData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204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75" sqref="G175"/>
    </sheetView>
  </sheetViews>
  <sheetFormatPr defaultRowHeight="12.75" x14ac:dyDescent="0.2"/>
  <cols>
    <col min="1" max="1" width="3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3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7109375" style="85" customWidth="1"/>
    <col min="10" max="16" width="7.7109375" customWidth="1"/>
    <col min="17" max="17" width="8.7109375" customWidth="1"/>
    <col min="18" max="24" width="7.7109375" customWidth="1"/>
    <col min="25" max="25" width="10.7109375" customWidth="1"/>
    <col min="26" max="26" width="4.42578125" style="85" customWidth="1"/>
    <col min="27" max="27" width="3.7109375" style="85" customWidth="1"/>
    <col min="28" max="28" width="3.7109375" customWidth="1"/>
  </cols>
  <sheetData>
    <row r="1" spans="1:28" ht="15.75" x14ac:dyDescent="0.25">
      <c r="A1" s="295" t="str">
        <f>'Recreational Summary'!A1</f>
        <v>Refer to the Risk-Based Guidance for the Soil - Human Health Pathway Technical Support Document</v>
      </c>
    </row>
    <row r="2" spans="1:28" ht="15.75" x14ac:dyDescent="0.25">
      <c r="A2" s="295" t="str">
        <f>'Recreational Summary'!A2</f>
        <v>for guidance in applying Soil Reference Values.</v>
      </c>
    </row>
    <row r="3" spans="1:28" x14ac:dyDescent="0.2">
      <c r="A3" s="296" t="str">
        <f>'Recreational Summary'!A3</f>
        <v>NOTE:Based on LIMITED multiple pathway exposure scenario (i.e., incidential soil/dust ingestion, dermal contact and inhalation of outdoor dust and vapors).  If</v>
      </c>
    </row>
    <row r="4" spans="1:28" x14ac:dyDescent="0.2">
      <c r="A4" s="296" t="str">
        <f>'Recreational Summary'!A4</f>
        <v>multiple contaminants are present cumulative risk MUST be evaluated.  Concerns regarding ecological receptors, vapor migration,  and ground or surface water</v>
      </c>
    </row>
    <row r="5" spans="1:28" x14ac:dyDescent="0.2">
      <c r="A5" s="296" t="str">
        <f>'Recreational Summary'!A5</f>
        <v>impacts must be evaluated by other methods.</v>
      </c>
      <c r="B5" s="318"/>
      <c r="C5" s="297"/>
      <c r="D5" s="121"/>
      <c r="E5" s="27"/>
      <c r="F5" s="111"/>
      <c r="G5" s="129"/>
      <c r="H5" s="129"/>
      <c r="I5" s="121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8" x14ac:dyDescent="0.2">
      <c r="A6" s="296"/>
      <c r="B6" s="318"/>
      <c r="C6" s="297"/>
      <c r="D6" s="121"/>
      <c r="E6" s="27"/>
      <c r="F6" s="111"/>
      <c r="G6" s="129"/>
      <c r="H6" s="129"/>
      <c r="I6" s="121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8" x14ac:dyDescent="0.2">
      <c r="A7" s="22" t="str">
        <f>'Recreational Summary'!A8</f>
        <v>Pathways: Or = oral; De= Dermal; In = Inhalation; ? = not known.</v>
      </c>
      <c r="C7" s="297"/>
      <c r="D7" s="121"/>
      <c r="E7" s="27"/>
      <c r="F7" s="111"/>
      <c r="G7" s="129"/>
      <c r="H7" s="129"/>
      <c r="I7" s="12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8" ht="12.75" customHeight="1" x14ac:dyDescent="0.25">
      <c r="B8" s="298"/>
    </row>
    <row r="9" spans="1:28" ht="16.5" thickBot="1" x14ac:dyDescent="0.3">
      <c r="A9" s="299" t="s">
        <v>1037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6"/>
      <c r="AA9" s="16"/>
    </row>
    <row r="10" spans="1:28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167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0" t="s">
        <v>204</v>
      </c>
      <c r="AA10" s="152" t="s">
        <v>1340</v>
      </c>
      <c r="AB10" s="152"/>
    </row>
    <row r="11" spans="1:28" s="2" customFormat="1" ht="95.1" customHeight="1" thickBot="1" x14ac:dyDescent="0.25">
      <c r="A11" s="142" t="s">
        <v>1341</v>
      </c>
      <c r="B11" s="142"/>
      <c r="C11" s="303" t="s">
        <v>1299</v>
      </c>
      <c r="D11" s="161" t="s">
        <v>1287</v>
      </c>
      <c r="E11" s="162" t="str">
        <f>'Recreational Summary'!E12</f>
        <v>Recreational SRV  (mg/kg)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195</v>
      </c>
      <c r="L11" s="17" t="s">
        <v>1390</v>
      </c>
      <c r="M11" s="17" t="s">
        <v>1304</v>
      </c>
      <c r="N11" s="17" t="s">
        <v>1305</v>
      </c>
      <c r="O11" s="17" t="s">
        <v>1183</v>
      </c>
      <c r="P11" s="17" t="s">
        <v>232</v>
      </c>
      <c r="Q11" s="17" t="s">
        <v>1306</v>
      </c>
      <c r="R11" s="17" t="s">
        <v>1372</v>
      </c>
      <c r="S11" s="17" t="s">
        <v>1307</v>
      </c>
      <c r="T11" s="17" t="s">
        <v>685</v>
      </c>
      <c r="U11" s="17" t="s">
        <v>186</v>
      </c>
      <c r="V11" s="17" t="s">
        <v>1272</v>
      </c>
      <c r="W11" s="17" t="s">
        <v>1308</v>
      </c>
      <c r="X11" s="166" t="s">
        <v>192</v>
      </c>
      <c r="Y11" s="51" t="s">
        <v>1309</v>
      </c>
      <c r="Z11" s="168" t="s">
        <v>1310</v>
      </c>
      <c r="AA11" s="148" t="s">
        <v>1347</v>
      </c>
      <c r="AB11" s="148" t="s">
        <v>1348</v>
      </c>
    </row>
    <row r="12" spans="1:28" x14ac:dyDescent="0.2">
      <c r="A12" s="304" t="str">
        <f>'Recreational Summary'!A13</f>
        <v>Inorganics:</v>
      </c>
      <c r="C12" s="305"/>
      <c r="D12" s="119"/>
      <c r="E12" s="44"/>
      <c r="F12" s="114"/>
      <c r="G12" s="48"/>
      <c r="H12" s="48"/>
      <c r="J12" s="18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53"/>
      <c r="Z12" s="56"/>
      <c r="AA12" s="131"/>
    </row>
    <row r="13" spans="1:28" x14ac:dyDescent="0.2">
      <c r="A13" s="304">
        <f>'Recreational Summary'!A14</f>
        <v>0</v>
      </c>
      <c r="B13" s="22" t="str">
        <f>'Recreational Summary'!B14</f>
        <v>Aluminum</v>
      </c>
      <c r="C13" s="264" t="str">
        <f>'Recreational Summary'!C14</f>
        <v>7429-90-5</v>
      </c>
      <c r="D13" s="123"/>
      <c r="E13" s="45">
        <f>'Recreational Summary'!E14</f>
        <v>40000</v>
      </c>
      <c r="F13" s="79"/>
      <c r="G13" s="48">
        <f>(F13/E13)*'Recreational Summary'!F14</f>
        <v>0</v>
      </c>
      <c r="H13" s="218"/>
      <c r="I13" s="218" t="str">
        <f>'Recreational Summary'!I14</f>
        <v>Or</v>
      </c>
      <c r="J13" s="18"/>
      <c r="K13" s="29"/>
      <c r="L13" s="182">
        <f>G13</f>
        <v>0</v>
      </c>
      <c r="M13" s="14"/>
      <c r="N13" s="14"/>
      <c r="O13" s="14"/>
      <c r="P13" s="14"/>
      <c r="Q13" s="14"/>
      <c r="R13" s="182">
        <f>G13</f>
        <v>0</v>
      </c>
      <c r="S13" s="14"/>
      <c r="T13" s="14"/>
      <c r="U13" s="14"/>
      <c r="V13" s="14"/>
      <c r="W13" s="14"/>
      <c r="X13" s="14"/>
      <c r="Y13" s="53" t="s">
        <v>1357</v>
      </c>
      <c r="Z13" s="257" t="str">
        <f>'Recreational Summary'!K14</f>
        <v>NA</v>
      </c>
      <c r="AA13" s="213"/>
      <c r="AB13" s="212"/>
    </row>
    <row r="14" spans="1:28" x14ac:dyDescent="0.2">
      <c r="A14" s="304">
        <f>'Recreational Summary'!A15</f>
        <v>0</v>
      </c>
      <c r="B14" s="22" t="str">
        <f>'Recreational Summary'!B15</f>
        <v>Antimony</v>
      </c>
      <c r="C14" s="264" t="str">
        <f>'Recreational Summary'!C15</f>
        <v>7440-36-0</v>
      </c>
      <c r="D14" s="123"/>
      <c r="E14" s="45">
        <f>'Recreational Summary'!E15</f>
        <v>16</v>
      </c>
      <c r="F14" s="79"/>
      <c r="G14" s="48">
        <f>(F14/E14)*'Recreational Summary'!F15</f>
        <v>0</v>
      </c>
      <c r="H14" s="218"/>
      <c r="I14" s="218" t="str">
        <f>'Recreational Summary'!I15</f>
        <v>Or</v>
      </c>
      <c r="J14" s="10"/>
      <c r="K14" s="11">
        <f>G14</f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f>G14</f>
        <v>0</v>
      </c>
      <c r="Y14" s="53" t="s">
        <v>1357</v>
      </c>
      <c r="Z14" s="257" t="str">
        <f>'Recreational Summary'!K15</f>
        <v>NA</v>
      </c>
      <c r="AA14" s="213"/>
      <c r="AB14" s="212"/>
    </row>
    <row r="15" spans="1:28" x14ac:dyDescent="0.2">
      <c r="A15" s="304">
        <f>'Recreational Summary'!A16</f>
        <v>0</v>
      </c>
      <c r="B15" s="22" t="str">
        <f>'Recreational Summary'!B16</f>
        <v>Arsenic</v>
      </c>
      <c r="C15" s="264" t="str">
        <f>'Recreational Summary'!C16</f>
        <v>7440-38-2</v>
      </c>
      <c r="D15" s="123"/>
      <c r="E15" s="45">
        <f>'Recreational Summary'!E16</f>
        <v>11</v>
      </c>
      <c r="F15" s="79"/>
      <c r="G15" s="48">
        <f>(F15/E15)*'Recreational Summary'!F16</f>
        <v>0</v>
      </c>
      <c r="H15" s="218"/>
      <c r="I15" s="218" t="str">
        <f>'Recreational Summary'!I16</f>
        <v>Or</v>
      </c>
      <c r="J15" s="265"/>
      <c r="K15" s="11">
        <f>G15</f>
        <v>0</v>
      </c>
      <c r="L15" s="9">
        <f>G15</f>
        <v>0</v>
      </c>
      <c r="M15" s="9"/>
      <c r="N15" s="9"/>
      <c r="O15" s="9"/>
      <c r="P15" s="9"/>
      <c r="Q15" s="9"/>
      <c r="R15" s="9"/>
      <c r="S15" s="9"/>
      <c r="T15" s="9"/>
      <c r="U15" s="9">
        <f>G15</f>
        <v>0</v>
      </c>
      <c r="V15" s="9"/>
      <c r="W15" s="9"/>
      <c r="X15" s="9"/>
      <c r="Y15" s="53">
        <f>F15/E15*'Recreational Summary'!L16</f>
        <v>0</v>
      </c>
      <c r="Z15" s="257" t="str">
        <f>'Recreational Summary'!K16</f>
        <v>A</v>
      </c>
      <c r="AA15" s="213"/>
      <c r="AB15" s="212"/>
    </row>
    <row r="16" spans="1:28" x14ac:dyDescent="0.2">
      <c r="A16" s="304">
        <f>'Recreational Summary'!A17</f>
        <v>0</v>
      </c>
      <c r="B16" s="22" t="str">
        <f>'Recreational Summary'!B17</f>
        <v>Barium</v>
      </c>
      <c r="C16" s="264" t="str">
        <f>'Recreational Summary'!C17</f>
        <v>7440-39-3</v>
      </c>
      <c r="D16" s="123"/>
      <c r="E16" s="45">
        <f>'Recreational Summary'!E17</f>
        <v>1100</v>
      </c>
      <c r="F16" s="79"/>
      <c r="G16" s="48">
        <f>(F16/E16)*'Recreational Summary'!F17</f>
        <v>0</v>
      </c>
      <c r="H16" s="218"/>
      <c r="I16" s="218" t="str">
        <f>'Recreational Summary'!I17</f>
        <v>Or</v>
      </c>
      <c r="J16" s="265" t="s">
        <v>259</v>
      </c>
      <c r="K16" s="1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53" t="s">
        <v>1357</v>
      </c>
      <c r="Z16" s="257" t="s">
        <v>1357</v>
      </c>
      <c r="AA16" s="213"/>
      <c r="AB16" s="212"/>
    </row>
    <row r="17" spans="1:28" ht="21.75" x14ac:dyDescent="0.2">
      <c r="A17" s="304">
        <f>'Recreational Summary'!A18</f>
        <v>0</v>
      </c>
      <c r="B17" s="22" t="str">
        <f>'Recreational Summary'!B18</f>
        <v>Beryllium</v>
      </c>
      <c r="C17" s="264" t="str">
        <f>'Recreational Summary'!C18</f>
        <v>7440-41-7</v>
      </c>
      <c r="D17" s="123"/>
      <c r="E17" s="45">
        <f>'Recreational Summary'!E18</f>
        <v>75</v>
      </c>
      <c r="F17" s="79"/>
      <c r="G17" s="48">
        <f>(F17/E17)*'Recreational Summary'!F18</f>
        <v>0</v>
      </c>
      <c r="H17" s="218"/>
      <c r="I17" s="218" t="str">
        <f>'Recreational Summary'!I18</f>
        <v>Or</v>
      </c>
      <c r="J17" s="10"/>
      <c r="K17" s="11"/>
      <c r="L17" s="9"/>
      <c r="M17" s="9"/>
      <c r="N17" s="9">
        <f>G17</f>
        <v>0</v>
      </c>
      <c r="O17" s="9"/>
      <c r="P17" s="9">
        <f>G17</f>
        <v>0</v>
      </c>
      <c r="Q17" s="9"/>
      <c r="R17" s="9"/>
      <c r="S17" s="182">
        <f>G17</f>
        <v>0</v>
      </c>
      <c r="T17" s="182"/>
      <c r="U17" s="9"/>
      <c r="V17" s="9"/>
      <c r="W17" s="9"/>
      <c r="X17" s="9"/>
      <c r="Y17" s="53">
        <f>(F17/E17)*'Recreational Summary'!L18</f>
        <v>0</v>
      </c>
      <c r="Z17" s="257" t="str">
        <f>'Recreational Summary'!K18</f>
        <v>B1</v>
      </c>
      <c r="AA17" s="213" t="str">
        <f>'Recreational Summary'!N18</f>
        <v>Or De</v>
      </c>
      <c r="AB17" s="212" t="str">
        <f>'Recreational Summary'!O18</f>
        <v>In</v>
      </c>
    </row>
    <row r="18" spans="1:28" x14ac:dyDescent="0.2">
      <c r="A18" s="304">
        <f>'Recreational Summary'!A19</f>
        <v>0</v>
      </c>
      <c r="B18" s="22" t="str">
        <f>'Recreational Summary'!B19</f>
        <v>Boron</v>
      </c>
      <c r="C18" s="264" t="str">
        <f>'Recreational Summary'!C19</f>
        <v>7440-42-8</v>
      </c>
      <c r="D18" s="123"/>
      <c r="E18" s="45">
        <f>'Recreational Summary'!E19</f>
        <v>8000</v>
      </c>
      <c r="F18" s="79"/>
      <c r="G18" s="48">
        <f>(F18/E18)*'Recreational Summary'!F19</f>
        <v>0</v>
      </c>
      <c r="H18" s="218"/>
      <c r="I18" s="218" t="str">
        <f>'Recreational Summary'!I19</f>
        <v>Or</v>
      </c>
      <c r="J18" s="10"/>
      <c r="K18" s="11"/>
      <c r="L18" s="9"/>
      <c r="M18" s="9"/>
      <c r="N18" s="9"/>
      <c r="O18" s="9"/>
      <c r="P18" s="9"/>
      <c r="Q18" s="9"/>
      <c r="R18" s="9">
        <f>G18</f>
        <v>0</v>
      </c>
      <c r="S18" s="9">
        <f>G18</f>
        <v>0</v>
      </c>
      <c r="T18" s="9"/>
      <c r="U18" s="9"/>
      <c r="V18" s="9"/>
      <c r="W18" s="9"/>
      <c r="X18" s="9"/>
      <c r="Y18" s="53" t="s">
        <v>1357</v>
      </c>
      <c r="Z18" s="257" t="str">
        <f>'Recreational Summary'!K19</f>
        <v>NA</v>
      </c>
      <c r="AA18" s="213"/>
      <c r="AB18" s="212"/>
    </row>
    <row r="19" spans="1:28" ht="21.75" x14ac:dyDescent="0.2">
      <c r="A19" s="304">
        <f>'Recreational Summary'!A20</f>
        <v>0</v>
      </c>
      <c r="B19" s="22" t="str">
        <f>'Recreational Summary'!B20</f>
        <v>Cadmium</v>
      </c>
      <c r="C19" s="264" t="str">
        <f>'Recreational Summary'!C20</f>
        <v>7440-43-9</v>
      </c>
      <c r="D19" s="123"/>
      <c r="E19" s="45">
        <f>'Recreational Summary'!E20</f>
        <v>35</v>
      </c>
      <c r="F19" s="79"/>
      <c r="G19" s="48">
        <f>(F19/E19)*'Recreational Summary'!F20</f>
        <v>0</v>
      </c>
      <c r="H19" s="218"/>
      <c r="I19" s="218" t="str">
        <f>'Recreational Summary'!I20</f>
        <v>Or</v>
      </c>
      <c r="J19" s="10"/>
      <c r="K19" s="11"/>
      <c r="L19" s="9"/>
      <c r="M19" s="9"/>
      <c r="N19" s="9"/>
      <c r="O19" s="9">
        <f>G19</f>
        <v>0</v>
      </c>
      <c r="P19" s="9">
        <f>G19</f>
        <v>0</v>
      </c>
      <c r="Q19" s="9"/>
      <c r="R19" s="9"/>
      <c r="S19" s="9"/>
      <c r="T19" s="9"/>
      <c r="U19" s="9"/>
      <c r="V19" s="9"/>
      <c r="W19" s="9"/>
      <c r="X19" s="9"/>
      <c r="Y19" s="53">
        <f>(F19/E19)*'Recreational Summary'!L20</f>
        <v>0</v>
      </c>
      <c r="Z19" s="257" t="str">
        <f>'Recreational Summary'!K20</f>
        <v>B1</v>
      </c>
      <c r="AA19" s="213" t="str">
        <f>'Recreational Summary'!N20</f>
        <v>Or De</v>
      </c>
      <c r="AB19" s="212" t="str">
        <f>'Recreational Summary'!O20</f>
        <v>In</v>
      </c>
    </row>
    <row r="20" spans="1:28" x14ac:dyDescent="0.2">
      <c r="A20" s="304">
        <f>'Recreational Summary'!A21</f>
        <v>0</v>
      </c>
      <c r="B20" s="22" t="str">
        <f>'Recreational Summary'!B21</f>
        <v>Chromium III</v>
      </c>
      <c r="C20" s="264" t="str">
        <f>'Recreational Summary'!C21</f>
        <v>16065-83-1</v>
      </c>
      <c r="D20" s="123"/>
      <c r="E20" s="45">
        <f>'Recreational Summary'!E21</f>
        <v>60000</v>
      </c>
      <c r="F20" s="79"/>
      <c r="G20" s="48">
        <f>(F20/E20)*'Recreational Summary'!F21</f>
        <v>0</v>
      </c>
      <c r="H20" s="218" t="str">
        <f>'Recreational Summary'!H21</f>
        <v>In</v>
      </c>
      <c r="I20" s="218" t="str">
        <f>'Recreational Summary'!I21</f>
        <v>Or</v>
      </c>
      <c r="J20" s="10"/>
      <c r="K20" s="1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53" t="s">
        <v>1357</v>
      </c>
      <c r="Z20" s="257" t="str">
        <f>'Recreational Summary'!K21</f>
        <v>NA</v>
      </c>
      <c r="AA20" s="213"/>
      <c r="AB20" s="212"/>
    </row>
    <row r="21" spans="1:28" ht="21.75" x14ac:dyDescent="0.2">
      <c r="A21" s="304">
        <f>'Recreational Summary'!A22</f>
        <v>0</v>
      </c>
      <c r="B21" s="22" t="str">
        <f>'Recreational Summary'!B22</f>
        <v>Chromium VI</v>
      </c>
      <c r="C21" s="264" t="str">
        <f>'Recreational Summary'!C22</f>
        <v>18540-29-9</v>
      </c>
      <c r="D21" s="123"/>
      <c r="E21" s="45">
        <f>'Recreational Summary'!E22</f>
        <v>120</v>
      </c>
      <c r="F21" s="79"/>
      <c r="G21" s="48">
        <f>(F21/E21)*'Recreational Summary'!F22</f>
        <v>0</v>
      </c>
      <c r="H21" s="218"/>
      <c r="I21" s="218" t="str">
        <f>'Recreational Summary'!I22</f>
        <v>Or</v>
      </c>
      <c r="J21" s="10"/>
      <c r="K21" s="11"/>
      <c r="L21" s="9"/>
      <c r="M21" s="9"/>
      <c r="N21" s="9"/>
      <c r="O21" s="9"/>
      <c r="P21" s="9"/>
      <c r="Q21" s="9"/>
      <c r="R21" s="9"/>
      <c r="S21" s="9">
        <f>G21</f>
        <v>0</v>
      </c>
      <c r="T21" s="9"/>
      <c r="U21" s="9"/>
      <c r="V21" s="9"/>
      <c r="W21" s="9"/>
      <c r="X21" s="9"/>
      <c r="Y21" s="53">
        <f>(F21/E21)*'Recreational Summary'!L22</f>
        <v>0</v>
      </c>
      <c r="Z21" s="257" t="str">
        <f>'Recreational Summary'!K22</f>
        <v>A</v>
      </c>
      <c r="AA21" s="213" t="str">
        <f>'Recreational Summary'!N22</f>
        <v>Or De</v>
      </c>
      <c r="AB21" s="212" t="str">
        <f>'Recreational Summary'!O22</f>
        <v>In</v>
      </c>
    </row>
    <row r="22" spans="1:28" ht="21.75" x14ac:dyDescent="0.2">
      <c r="A22" s="304">
        <f>'Recreational Summary'!A23</f>
        <v>0</v>
      </c>
      <c r="B22" s="22" t="str">
        <f>'Recreational Summary'!B23</f>
        <v>Cobalt</v>
      </c>
      <c r="C22" s="264" t="str">
        <f>'Recreational Summary'!C23</f>
        <v>7440-48-4</v>
      </c>
      <c r="D22" s="123"/>
      <c r="E22" s="45">
        <f>'Recreational Summary'!E23</f>
        <v>800</v>
      </c>
      <c r="F22" s="79"/>
      <c r="G22" s="48">
        <f>(F22/E22)*'Recreational Summary'!F23</f>
        <v>0</v>
      </c>
      <c r="H22" s="218"/>
      <c r="I22" s="218" t="str">
        <f>'Recreational Summary'!I23</f>
        <v>Or</v>
      </c>
      <c r="J22" s="10"/>
      <c r="K22" s="11">
        <f>G22</f>
        <v>0</v>
      </c>
      <c r="L22" s="9"/>
      <c r="M22" s="9"/>
      <c r="N22" s="9">
        <f>G22</f>
        <v>0</v>
      </c>
      <c r="O22" s="9"/>
      <c r="P22" s="9"/>
      <c r="Q22" s="9"/>
      <c r="R22" s="9"/>
      <c r="S22" s="9">
        <f>G22</f>
        <v>0</v>
      </c>
      <c r="T22" s="9"/>
      <c r="U22" s="9"/>
      <c r="V22" s="9"/>
      <c r="W22" s="9"/>
      <c r="X22" s="9"/>
      <c r="Y22" s="53">
        <f>(F22/E22)*'Recreational Summary'!L23</f>
        <v>0</v>
      </c>
      <c r="Z22" s="257" t="str">
        <f>'Recreational Summary'!K23</f>
        <v>B1</v>
      </c>
      <c r="AA22" s="213" t="str">
        <f>'Recreational Summary'!N23</f>
        <v>Or De</v>
      </c>
      <c r="AB22" s="212" t="str">
        <f>'Recreational Summary'!O23</f>
        <v>In</v>
      </c>
    </row>
    <row r="23" spans="1:28" x14ac:dyDescent="0.2">
      <c r="A23" s="304">
        <f>'Recreational Summary'!A24</f>
        <v>0</v>
      </c>
      <c r="B23" s="22" t="str">
        <f>'Recreational Summary'!B24</f>
        <v>Copper</v>
      </c>
      <c r="C23" s="264" t="str">
        <f>'Recreational Summary'!C24</f>
        <v>7440-50-8</v>
      </c>
      <c r="D23" s="123"/>
      <c r="E23" s="45">
        <f>'Recreational Summary'!E24</f>
        <v>100</v>
      </c>
      <c r="F23" s="79"/>
      <c r="G23" s="48">
        <f>(F23/E23)*'Recreational Summary'!F24</f>
        <v>0</v>
      </c>
      <c r="H23" s="218" t="str">
        <f>'Recreational Summary'!H24</f>
        <v>In</v>
      </c>
      <c r="I23" s="218" t="str">
        <f>'Recreational Summary'!I24</f>
        <v>Or</v>
      </c>
      <c r="J23" s="265" t="s">
        <v>259</v>
      </c>
      <c r="K23" s="1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53" t="s">
        <v>1357</v>
      </c>
      <c r="Z23" s="257" t="str">
        <f>'Recreational Summary'!K24</f>
        <v>D</v>
      </c>
      <c r="AA23" s="213"/>
      <c r="AB23" s="212"/>
    </row>
    <row r="24" spans="1:28" x14ac:dyDescent="0.2">
      <c r="A24" s="304">
        <f>'Recreational Summary'!A25</f>
        <v>0</v>
      </c>
      <c r="B24" s="22" t="str">
        <f>'Recreational Summary'!B25</f>
        <v>Copper Cyanide</v>
      </c>
      <c r="C24" s="264" t="str">
        <f>'Recreational Summary'!C25</f>
        <v>544-92-3</v>
      </c>
      <c r="D24" s="123"/>
      <c r="E24" s="45">
        <f>'Recreational Summary'!E25</f>
        <v>200</v>
      </c>
      <c r="F24" s="79"/>
      <c r="G24" s="48">
        <f>(F24/E24)*'Recreational Summary'!F25</f>
        <v>0</v>
      </c>
      <c r="H24" s="218" t="str">
        <f>'Recreational Summary'!H25</f>
        <v>In</v>
      </c>
      <c r="I24" s="218" t="str">
        <f>'Recreational Summary'!I25</f>
        <v>Or</v>
      </c>
      <c r="J24" s="136"/>
      <c r="K24" s="11"/>
      <c r="L24" s="9"/>
      <c r="M24" s="9"/>
      <c r="N24" s="9"/>
      <c r="O24" s="9">
        <f>G24</f>
        <v>0</v>
      </c>
      <c r="P24" s="9">
        <f>G24</f>
        <v>0</v>
      </c>
      <c r="Q24" s="9"/>
      <c r="R24" s="9"/>
      <c r="S24" s="9"/>
      <c r="T24" s="9"/>
      <c r="U24" s="9"/>
      <c r="V24" s="9"/>
      <c r="W24" s="9"/>
      <c r="X24" s="9">
        <f>G24</f>
        <v>0</v>
      </c>
      <c r="Y24" s="53" t="s">
        <v>1357</v>
      </c>
      <c r="Z24" s="257" t="str">
        <f>'Recreational Summary'!K25</f>
        <v>NA</v>
      </c>
      <c r="AA24" s="213"/>
      <c r="AB24" s="212"/>
    </row>
    <row r="25" spans="1:28" x14ac:dyDescent="0.2">
      <c r="A25" s="304">
        <f>'Recreational Summary'!A26</f>
        <v>0</v>
      </c>
      <c r="B25" s="22" t="str">
        <f>'Recreational Summary'!B26</f>
        <v>Cyanide, free</v>
      </c>
      <c r="C25" s="264" t="str">
        <f>'Recreational Summary'!C26</f>
        <v>57-12-5</v>
      </c>
      <c r="D25" s="123"/>
      <c r="E25" s="45">
        <f>'Recreational Summary'!E26</f>
        <v>60</v>
      </c>
      <c r="F25" s="79"/>
      <c r="G25" s="48">
        <f>(F25/E25)*'Recreational Summary'!F26</f>
        <v>0</v>
      </c>
      <c r="H25" s="218" t="str">
        <f>'Recreational Summary'!H26</f>
        <v>In</v>
      </c>
      <c r="I25" s="218" t="str">
        <f>'Recreational Summary'!I26</f>
        <v>Or</v>
      </c>
      <c r="J25" s="265" t="s">
        <v>259</v>
      </c>
      <c r="K25" s="1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53" t="s">
        <v>1357</v>
      </c>
      <c r="Z25" s="257" t="str">
        <f>'Recreational Summary'!K26</f>
        <v>NA</v>
      </c>
      <c r="AA25" s="213"/>
      <c r="AB25" s="212"/>
    </row>
    <row r="26" spans="1:28" x14ac:dyDescent="0.2">
      <c r="A26" s="304">
        <f>'Recreational Summary'!A27</f>
        <v>0</v>
      </c>
      <c r="B26" s="22" t="str">
        <f>'Recreational Summary'!B27</f>
        <v>Fluorine (soluble fluoride)</v>
      </c>
      <c r="C26" s="264" t="str">
        <f>'Recreational Summary'!C27</f>
        <v>7782-41-4</v>
      </c>
      <c r="D26" s="123"/>
      <c r="E26" s="45">
        <f>'Recreational Summary'!E27</f>
        <v>180</v>
      </c>
      <c r="F26" s="79"/>
      <c r="G26" s="48">
        <f>(F26/E26)*'Recreational Summary'!F27</f>
        <v>0</v>
      </c>
      <c r="H26" s="218" t="str">
        <f>'Recreational Summary'!H27</f>
        <v>In</v>
      </c>
      <c r="I26" s="218" t="str">
        <f>'Recreational Summary'!I27</f>
        <v>Or</v>
      </c>
      <c r="J26" s="265" t="s">
        <v>259</v>
      </c>
      <c r="K26" s="1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53"/>
      <c r="Z26" s="257"/>
      <c r="AA26" s="213"/>
      <c r="AB26" s="212"/>
    </row>
    <row r="27" spans="1:28" x14ac:dyDescent="0.2">
      <c r="A27" s="304">
        <f>'Recreational Summary'!A28</f>
        <v>0</v>
      </c>
      <c r="B27" s="22" t="str">
        <f>'Recreational Summary'!B28</f>
        <v>Iron</v>
      </c>
      <c r="C27" s="264" t="str">
        <f>'Recreational Summary'!C28</f>
        <v>7439-89-6</v>
      </c>
      <c r="D27" s="123"/>
      <c r="E27" s="45">
        <f>'Recreational Summary'!E28</f>
        <v>12000</v>
      </c>
      <c r="F27" s="79"/>
      <c r="G27" s="48">
        <f>(F27/E27)*'Recreational Summary'!F28</f>
        <v>0</v>
      </c>
      <c r="H27" s="218" t="s">
        <v>1363</v>
      </c>
      <c r="I27" s="218" t="s">
        <v>1355</v>
      </c>
      <c r="J27" s="136"/>
      <c r="K27" s="1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53"/>
      <c r="Z27" s="257"/>
      <c r="AA27" s="213"/>
      <c r="AB27" s="212"/>
    </row>
    <row r="28" spans="1:28" x14ac:dyDescent="0.2">
      <c r="A28" s="304">
        <f>'Recreational Summary'!A29</f>
        <v>0</v>
      </c>
      <c r="B28" s="22" t="str">
        <f>'Recreational Summary'!B29</f>
        <v>Lead</v>
      </c>
      <c r="C28" s="264" t="str">
        <f>'Recreational Summary'!C29</f>
        <v>7439-92-1</v>
      </c>
      <c r="D28" s="123"/>
      <c r="E28" s="45">
        <f>'Recreational Summary'!E29</f>
        <v>300</v>
      </c>
      <c r="F28" s="79"/>
      <c r="G28" s="48">
        <f>(F28/E28)*'Recreational Summary'!F29</f>
        <v>0</v>
      </c>
      <c r="H28" s="218"/>
      <c r="I28" s="218" t="str">
        <f>'Recreational Summary'!I29</f>
        <v>Or</v>
      </c>
      <c r="J28" s="265" t="s">
        <v>394</v>
      </c>
      <c r="K28" s="11"/>
      <c r="L28" s="11"/>
      <c r="M28" s="9"/>
      <c r="N28" s="9"/>
      <c r="O28" s="9"/>
      <c r="P28" s="9"/>
      <c r="Q28" s="9"/>
      <c r="R28" s="11"/>
      <c r="S28" s="9"/>
      <c r="T28" s="9"/>
      <c r="U28" s="9"/>
      <c r="V28" s="9"/>
      <c r="W28" s="9"/>
      <c r="X28" s="9"/>
      <c r="Y28" s="53" t="s">
        <v>1357</v>
      </c>
      <c r="Z28" s="257" t="str">
        <f>'Recreational Summary'!K29</f>
        <v>B2</v>
      </c>
      <c r="AA28" s="213"/>
      <c r="AB28" s="212"/>
    </row>
    <row r="29" spans="1:28" s="263" customFormat="1" x14ac:dyDescent="0.2">
      <c r="A29" s="304">
        <f>'Recreational Summary'!A30</f>
        <v>0</v>
      </c>
      <c r="B29" s="22" t="str">
        <f>'Recreational Summary'!B30</f>
        <v>Lithium</v>
      </c>
      <c r="C29" s="264" t="str">
        <f>'Recreational Summary'!C30</f>
        <v>7439-93-2</v>
      </c>
      <c r="D29" s="123"/>
      <c r="E29" s="45">
        <f>'Recreational Summary'!E30</f>
        <v>950</v>
      </c>
      <c r="F29" s="79"/>
      <c r="G29" s="48">
        <f>(F29/E29)*'Recreational Summary'!F30</f>
        <v>0</v>
      </c>
      <c r="H29" s="218" t="s">
        <v>1363</v>
      </c>
      <c r="I29" s="218" t="s">
        <v>1355</v>
      </c>
      <c r="J29" s="265"/>
      <c r="K29" s="266"/>
      <c r="L29" s="266">
        <f>G29</f>
        <v>0</v>
      </c>
      <c r="M29" s="267"/>
      <c r="N29" s="267"/>
      <c r="O29" s="267">
        <f>G29</f>
        <v>0</v>
      </c>
      <c r="P29" s="267"/>
      <c r="Q29" s="267"/>
      <c r="R29" s="266"/>
      <c r="S29" s="267"/>
      <c r="T29" s="267"/>
      <c r="U29" s="267"/>
      <c r="V29" s="267"/>
      <c r="W29" s="267">
        <f>G29</f>
        <v>0</v>
      </c>
      <c r="X29" s="267"/>
      <c r="Y29" s="53" t="s">
        <v>1357</v>
      </c>
      <c r="Z29" s="268" t="s">
        <v>1357</v>
      </c>
      <c r="AA29" s="269"/>
      <c r="AB29" s="270"/>
    </row>
    <row r="30" spans="1:28" x14ac:dyDescent="0.2">
      <c r="A30" s="304">
        <f>'Recreational Summary'!A31</f>
        <v>0</v>
      </c>
      <c r="B30" s="22" t="str">
        <f>'Recreational Summary'!B31</f>
        <v>Manganese</v>
      </c>
      <c r="C30" s="264" t="str">
        <f>'Recreational Summary'!C31</f>
        <v>7439-96-5</v>
      </c>
      <c r="D30" s="123"/>
      <c r="E30" s="45">
        <f>'Recreational Summary'!E31</f>
        <v>5000</v>
      </c>
      <c r="F30" s="79"/>
      <c r="G30" s="48">
        <f>(F30/E30)*'Recreational Summary'!F31</f>
        <v>0</v>
      </c>
      <c r="H30" s="218"/>
      <c r="I30" s="218" t="str">
        <f>'Recreational Summary'!I31</f>
        <v>Or</v>
      </c>
      <c r="J30" s="10"/>
      <c r="K30" s="11"/>
      <c r="L30" s="9">
        <f>G30</f>
        <v>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53" t="s">
        <v>1357</v>
      </c>
      <c r="Z30" s="257" t="str">
        <f>'Recreational Summary'!K31</f>
        <v>NA</v>
      </c>
      <c r="AA30" s="213"/>
      <c r="AB30" s="212"/>
    </row>
    <row r="31" spans="1:28" x14ac:dyDescent="0.2">
      <c r="A31" s="304">
        <f>'Recreational Summary'!A32</f>
        <v>0</v>
      </c>
      <c r="B31" s="22" t="str">
        <f>'Recreational Summary'!B32</f>
        <v>Mercury (inorganic: elemental and mercuric chloride)</v>
      </c>
      <c r="C31" s="264" t="str">
        <f>'Recreational Summary'!C32</f>
        <v>7439-97-6   7487-94-7</v>
      </c>
      <c r="D31" s="70" t="str">
        <f>'Recreational Summary'!D32</f>
        <v>y</v>
      </c>
      <c r="E31" s="45">
        <f>'Recreational Summary'!E32</f>
        <v>1.2</v>
      </c>
      <c r="F31" s="79"/>
      <c r="G31" s="48">
        <f>(F31/E31)*'Recreational Summary'!F32</f>
        <v>0</v>
      </c>
      <c r="H31" s="218"/>
      <c r="I31" s="218" t="str">
        <f>'Recreational Summary'!I32</f>
        <v>In</v>
      </c>
      <c r="J31" s="135" t="s">
        <v>403</v>
      </c>
      <c r="K31" s="11"/>
      <c r="L31" s="9">
        <f>G31</f>
        <v>0</v>
      </c>
      <c r="M31" s="221" t="s">
        <v>404</v>
      </c>
      <c r="N31" s="9">
        <f>G31</f>
        <v>0</v>
      </c>
      <c r="O31" s="616">
        <f>G31</f>
        <v>0</v>
      </c>
      <c r="P31" s="222" t="s">
        <v>405</v>
      </c>
      <c r="Q31" s="9"/>
      <c r="R31" s="9"/>
      <c r="S31" s="9"/>
      <c r="T31" s="9"/>
      <c r="U31" s="9"/>
      <c r="V31" s="9"/>
      <c r="W31" s="9"/>
      <c r="X31" s="9"/>
      <c r="Y31" s="53" t="s">
        <v>1357</v>
      </c>
      <c r="Z31" s="257" t="str">
        <f>'Recreational Summary'!K32</f>
        <v>D</v>
      </c>
      <c r="AA31" s="213"/>
      <c r="AB31" s="212"/>
    </row>
    <row r="32" spans="1:28" x14ac:dyDescent="0.2">
      <c r="A32" s="304">
        <f>'Recreational Summary'!A33</f>
        <v>0</v>
      </c>
      <c r="B32" s="22" t="str">
        <f>'Recreational Summary'!B33</f>
        <v>Methyl Mercury</v>
      </c>
      <c r="C32" s="264" t="str">
        <f>'Recreational Summary'!C33</f>
        <v>22967-92-6</v>
      </c>
      <c r="D32" s="123"/>
      <c r="E32" s="45">
        <f>'Recreational Summary'!E33</f>
        <v>4</v>
      </c>
      <c r="F32" s="79"/>
      <c r="G32" s="48">
        <f>(F32/E32)*'Recreational Summary'!F33</f>
        <v>0</v>
      </c>
      <c r="H32" s="218" t="str">
        <f>'Recreational Summary'!H33</f>
        <v>In</v>
      </c>
      <c r="I32" s="218" t="str">
        <f>'Recreational Summary'!I33</f>
        <v>Or</v>
      </c>
      <c r="J32" s="10"/>
      <c r="K32" s="11"/>
      <c r="L32" s="9">
        <f>G32</f>
        <v>0</v>
      </c>
      <c r="M32" s="9"/>
      <c r="N32" s="9"/>
      <c r="O32" s="9"/>
      <c r="P32" s="9"/>
      <c r="Q32" s="9"/>
      <c r="R32" s="9">
        <f>G32</f>
        <v>0</v>
      </c>
      <c r="S32" s="9"/>
      <c r="T32" s="9"/>
      <c r="U32" s="9"/>
      <c r="V32" s="9"/>
      <c r="W32" s="9"/>
      <c r="X32" s="9"/>
      <c r="Y32" s="53" t="s">
        <v>1357</v>
      </c>
      <c r="Z32" s="257" t="str">
        <f>'Recreational Summary'!K33</f>
        <v>C</v>
      </c>
      <c r="AA32" s="213"/>
      <c r="AB32" s="212"/>
    </row>
    <row r="33" spans="1:28" ht="21.75" x14ac:dyDescent="0.2">
      <c r="A33" s="304">
        <f>'Recreational Summary'!A34</f>
        <v>0</v>
      </c>
      <c r="B33" s="22" t="str">
        <f>'Recreational Summary'!B34</f>
        <v>Nickel</v>
      </c>
      <c r="C33" s="264" t="str">
        <f>'Recreational Summary'!C34</f>
        <v>various</v>
      </c>
      <c r="D33" s="123"/>
      <c r="E33" s="45">
        <f>'Recreational Summary'!E34</f>
        <v>800</v>
      </c>
      <c r="F33" s="79"/>
      <c r="G33" s="48">
        <f>(F33/E33)*'Recreational Summary'!F34</f>
        <v>0</v>
      </c>
      <c r="H33" s="218"/>
      <c r="I33" s="218" t="str">
        <f>'Recreational Summary'!I34</f>
        <v>Or</v>
      </c>
      <c r="J33" s="10"/>
      <c r="K33" s="11"/>
      <c r="L33" s="9"/>
      <c r="M33" s="9"/>
      <c r="N33" s="9"/>
      <c r="O33" s="9"/>
      <c r="P33" s="9"/>
      <c r="Q33" s="9"/>
      <c r="R33" s="9"/>
      <c r="S33" s="9">
        <f>G33</f>
        <v>0</v>
      </c>
      <c r="T33" s="9"/>
      <c r="U33" s="9"/>
      <c r="V33" s="9"/>
      <c r="W33" s="9"/>
      <c r="X33" s="9">
        <f>G33</f>
        <v>0</v>
      </c>
      <c r="Y33" s="53">
        <f>(F33/E33)*'Recreational Summary'!L34</f>
        <v>0</v>
      </c>
      <c r="Z33" s="257" t="str">
        <f>'Recreational Summary'!K34</f>
        <v>A</v>
      </c>
      <c r="AA33" s="213" t="str">
        <f>'Recreational Summary'!N34</f>
        <v>Or De</v>
      </c>
      <c r="AB33" s="273" t="str">
        <f>'Recreational Summary'!O34</f>
        <v>In</v>
      </c>
    </row>
    <row r="34" spans="1:28" x14ac:dyDescent="0.2">
      <c r="A34" s="304">
        <f>'Recreational Summary'!A35</f>
        <v>0</v>
      </c>
      <c r="B34" s="22" t="str">
        <f>'Recreational Summary'!B35</f>
        <v>Selenium</v>
      </c>
      <c r="C34" s="264" t="str">
        <f>'Recreational Summary'!C35</f>
        <v>7782-49-2</v>
      </c>
      <c r="D34" s="123"/>
      <c r="E34" s="45">
        <f>'Recreational Summary'!E35</f>
        <v>200</v>
      </c>
      <c r="F34" s="79"/>
      <c r="G34" s="48">
        <f>(F34/E34)*'Recreational Summary'!F35</f>
        <v>0</v>
      </c>
      <c r="H34" s="218" t="str">
        <f>'Recreational Summary'!H35</f>
        <v>In</v>
      </c>
      <c r="I34" s="218" t="str">
        <f>'Recreational Summary'!I35</f>
        <v>Or</v>
      </c>
      <c r="J34" s="10"/>
      <c r="K34" s="11">
        <f>G34</f>
        <v>0</v>
      </c>
      <c r="L34" s="9">
        <f>G34</f>
        <v>0</v>
      </c>
      <c r="M34" s="9"/>
      <c r="N34" s="9"/>
      <c r="O34" s="9"/>
      <c r="P34" s="9">
        <f>G34</f>
        <v>0</v>
      </c>
      <c r="Q34" s="9"/>
      <c r="R34" s="9"/>
      <c r="S34" s="9"/>
      <c r="T34" s="9"/>
      <c r="U34" s="9">
        <f>G34</f>
        <v>0</v>
      </c>
      <c r="V34" s="9"/>
      <c r="W34" s="9"/>
      <c r="X34" s="9"/>
      <c r="Y34" s="53" t="s">
        <v>1357</v>
      </c>
      <c r="Z34" s="257" t="str">
        <f>'Recreational Summary'!K35</f>
        <v>D</v>
      </c>
      <c r="AA34" s="213"/>
      <c r="AB34" s="212"/>
    </row>
    <row r="35" spans="1:28" x14ac:dyDescent="0.2">
      <c r="A35" s="304">
        <f>'Recreational Summary'!A36</f>
        <v>0</v>
      </c>
      <c r="B35" s="22" t="str">
        <f>'Recreational Summary'!B36</f>
        <v>Silver</v>
      </c>
      <c r="C35" s="264" t="str">
        <f>'Recreational Summary'!C36</f>
        <v>7440-22-4</v>
      </c>
      <c r="D35" s="123"/>
      <c r="E35" s="45">
        <f>'Recreational Summary'!E36</f>
        <v>200</v>
      </c>
      <c r="F35" s="79"/>
      <c r="G35" s="48">
        <f>(F35/E35)*'Recreational Summary'!F36</f>
        <v>0</v>
      </c>
      <c r="H35" s="218" t="str">
        <f>'Recreational Summary'!H36</f>
        <v>In</v>
      </c>
      <c r="I35" s="218" t="str">
        <f>'Recreational Summary'!I36</f>
        <v>Or</v>
      </c>
      <c r="J35" s="10"/>
      <c r="K35" s="11"/>
      <c r="L35" s="9"/>
      <c r="M35" s="9"/>
      <c r="N35" s="9"/>
      <c r="O35" s="9"/>
      <c r="P35" s="9"/>
      <c r="Q35" s="9"/>
      <c r="R35" s="9"/>
      <c r="S35" s="9"/>
      <c r="T35" s="9"/>
      <c r="U35" s="9">
        <f>G35</f>
        <v>0</v>
      </c>
      <c r="V35" s="9"/>
      <c r="W35" s="9"/>
      <c r="X35" s="9"/>
      <c r="Y35" s="53" t="s">
        <v>1357</v>
      </c>
      <c r="Z35" s="257" t="str">
        <f>'Recreational Summary'!K36</f>
        <v>D</v>
      </c>
      <c r="AA35" s="213"/>
      <c r="AB35" s="212"/>
    </row>
    <row r="36" spans="1:28" x14ac:dyDescent="0.2">
      <c r="A36" s="304">
        <f>'Recreational Summary'!A37</f>
        <v>0</v>
      </c>
      <c r="B36" s="22" t="str">
        <f>'Recreational Summary'!B37</f>
        <v>Strontium</v>
      </c>
      <c r="C36" s="264" t="str">
        <f>'Recreational Summary'!C37</f>
        <v>7440-24-6</v>
      </c>
      <c r="D36" s="123"/>
      <c r="E36" s="45">
        <f>'Recreational Summary'!E37</f>
        <v>24000</v>
      </c>
      <c r="F36" s="79"/>
      <c r="G36" s="48">
        <f>(F36/E36)*'Recreational Summary'!F37</f>
        <v>0</v>
      </c>
      <c r="H36" s="218" t="str">
        <f>'Recreational Summary'!H37</f>
        <v>In</v>
      </c>
      <c r="I36" s="218" t="str">
        <f>'Recreational Summary'!I37</f>
        <v>Or</v>
      </c>
      <c r="J36" s="10"/>
      <c r="K36" s="11"/>
      <c r="L36" s="9"/>
      <c r="M36" s="9"/>
      <c r="N36" s="9"/>
      <c r="O36" s="9"/>
      <c r="P36" s="9"/>
      <c r="Q36" s="9"/>
      <c r="R36" s="9"/>
      <c r="S36" s="9"/>
      <c r="T36" s="9">
        <f>G36</f>
        <v>0</v>
      </c>
      <c r="U36" s="9"/>
      <c r="V36" s="9"/>
      <c r="W36" s="9"/>
      <c r="X36" s="9"/>
      <c r="Y36" s="53" t="s">
        <v>1357</v>
      </c>
      <c r="Z36" s="257" t="s">
        <v>1357</v>
      </c>
      <c r="AA36" s="213"/>
      <c r="AB36" s="212"/>
    </row>
    <row r="37" spans="1:28" x14ac:dyDescent="0.2">
      <c r="A37" s="304">
        <f>'Recreational Summary'!A38</f>
        <v>0</v>
      </c>
      <c r="B37" s="22" t="str">
        <f>'Recreational Summary'!B38</f>
        <v>Thallium</v>
      </c>
      <c r="C37" s="264" t="str">
        <f>'Recreational Summary'!C38</f>
        <v>various</v>
      </c>
      <c r="D37" s="123"/>
      <c r="E37" s="45">
        <f>'Recreational Summary'!E38</f>
        <v>3</v>
      </c>
      <c r="F37" s="79"/>
      <c r="G37" s="48">
        <f>(F37/E37)*'Recreational Summary'!F38</f>
        <v>0</v>
      </c>
      <c r="H37" s="218" t="str">
        <f>'Recreational Summary'!H38</f>
        <v>In</v>
      </c>
      <c r="I37" s="218" t="str">
        <f>'Recreational Summary'!I38</f>
        <v>Or</v>
      </c>
      <c r="J37" s="10"/>
      <c r="K37" s="11">
        <f>G37</f>
        <v>0</v>
      </c>
      <c r="L37" s="9"/>
      <c r="M37" s="9"/>
      <c r="N37" s="9"/>
      <c r="O37" s="9"/>
      <c r="P37" s="9">
        <f>G37</f>
        <v>0</v>
      </c>
      <c r="Q37" s="9"/>
      <c r="R37" s="9">
        <f>G37</f>
        <v>0</v>
      </c>
      <c r="S37" s="9"/>
      <c r="T37" s="9"/>
      <c r="U37" s="9"/>
      <c r="V37" s="9"/>
      <c r="W37" s="9"/>
      <c r="X37" s="9"/>
      <c r="Y37" s="53" t="s">
        <v>1357</v>
      </c>
      <c r="Z37" s="257" t="str">
        <f>'Recreational Summary'!K38</f>
        <v>NA</v>
      </c>
      <c r="AA37" s="213"/>
      <c r="AB37" s="212"/>
    </row>
    <row r="38" spans="1:28" x14ac:dyDescent="0.2">
      <c r="A38" s="304">
        <f>'Recreational Summary'!A39</f>
        <v>0</v>
      </c>
      <c r="B38" s="22" t="str">
        <f>'Recreational Summary'!B39</f>
        <v>Tin</v>
      </c>
      <c r="C38" s="264" t="str">
        <f>'Recreational Summary'!C39</f>
        <v>various</v>
      </c>
      <c r="D38" s="123"/>
      <c r="E38" s="45">
        <f>'Recreational Summary'!E39</f>
        <v>12000</v>
      </c>
      <c r="F38" s="79"/>
      <c r="G38" s="48">
        <f>(F38/E38)*'Recreational Summary'!F39</f>
        <v>0</v>
      </c>
      <c r="H38" s="218" t="str">
        <f>'Recreational Summary'!H39</f>
        <v>In</v>
      </c>
      <c r="I38" s="218" t="str">
        <f>'Recreational Summary'!I39</f>
        <v>Or</v>
      </c>
      <c r="J38" s="10"/>
      <c r="K38" s="11">
        <f>G38</f>
        <v>0</v>
      </c>
      <c r="L38" s="9"/>
      <c r="M38" s="9"/>
      <c r="N38" s="9"/>
      <c r="O38" s="9">
        <f>G38</f>
        <v>0</v>
      </c>
      <c r="P38" s="9">
        <f>G38</f>
        <v>0</v>
      </c>
      <c r="Q38" s="9"/>
      <c r="R38" s="9"/>
      <c r="S38" s="9"/>
      <c r="T38" s="9"/>
      <c r="U38" s="9"/>
      <c r="V38" s="9"/>
      <c r="W38" s="9"/>
      <c r="X38" s="9"/>
      <c r="Y38" s="53" t="s">
        <v>1357</v>
      </c>
      <c r="Z38" s="257" t="str">
        <f>'Recreational Summary'!K39</f>
        <v>NA</v>
      </c>
      <c r="AA38" s="213"/>
      <c r="AB38" s="212"/>
    </row>
    <row r="39" spans="1:28" x14ac:dyDescent="0.2">
      <c r="A39" s="304">
        <f>'Recreational Summary'!A40</f>
        <v>0</v>
      </c>
      <c r="B39" s="22" t="str">
        <f>'Recreational Summary'!B40</f>
        <v>Titanium</v>
      </c>
      <c r="C39" s="264" t="str">
        <f>'Recreational Summary'!C40</f>
        <v>7440-32-6</v>
      </c>
      <c r="D39" s="123"/>
      <c r="E39" s="45">
        <f>'Recreational Summary'!E40</f>
        <v>100000</v>
      </c>
      <c r="F39" s="79"/>
      <c r="G39" s="48">
        <f>(F39/E39)*'Recreational Summary'!F40</f>
        <v>0</v>
      </c>
      <c r="H39" s="218"/>
      <c r="I39" s="218" t="str">
        <f>'Recreational Summary'!I40</f>
        <v>Or</v>
      </c>
      <c r="J39" s="10"/>
      <c r="K39" s="1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f>G39</f>
        <v>0</v>
      </c>
      <c r="Y39" s="53" t="s">
        <v>1357</v>
      </c>
      <c r="Z39" s="257"/>
      <c r="AA39" s="213"/>
      <c r="AB39" s="212"/>
    </row>
    <row r="40" spans="1:28" x14ac:dyDescent="0.2">
      <c r="A40" s="304">
        <f>'Recreational Summary'!A41</f>
        <v>0</v>
      </c>
      <c r="B40" s="22" t="str">
        <f>'Recreational Summary'!B41</f>
        <v>Vanadium</v>
      </c>
      <c r="C40" s="264" t="str">
        <f>'Recreational Summary'!C41</f>
        <v>7440-62-2     1314-62-1</v>
      </c>
      <c r="D40" s="123"/>
      <c r="E40" s="45">
        <f>'Recreational Summary'!E41</f>
        <v>40</v>
      </c>
      <c r="F40" s="79"/>
      <c r="G40" s="48">
        <f>(F40/E40)*'Recreational Summary'!F41</f>
        <v>0</v>
      </c>
      <c r="H40" s="218"/>
      <c r="I40" s="218" t="str">
        <f>'Recreational Summary'!I41</f>
        <v>Or</v>
      </c>
      <c r="J40" s="10"/>
      <c r="K40" s="1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53" t="s">
        <v>1357</v>
      </c>
      <c r="Z40" s="257" t="str">
        <f>'Recreational Summary'!K41</f>
        <v>NA</v>
      </c>
      <c r="AA40" s="213"/>
      <c r="AB40" s="212"/>
    </row>
    <row r="41" spans="1:28" x14ac:dyDescent="0.2">
      <c r="A41" s="304">
        <f>'Recreational Summary'!A42</f>
        <v>0</v>
      </c>
      <c r="B41" s="22" t="str">
        <f>'Recreational Summary'!B42</f>
        <v>Zinc</v>
      </c>
      <c r="C41" s="264" t="str">
        <f>'Recreational Summary'!C42</f>
        <v>7440-66-6</v>
      </c>
      <c r="D41" s="123"/>
      <c r="E41" s="45">
        <f>'Recreational Summary'!E42</f>
        <v>12000</v>
      </c>
      <c r="F41" s="79"/>
      <c r="G41" s="48">
        <f>(F41/E41)*'Recreational Summary'!F42</f>
        <v>0</v>
      </c>
      <c r="H41" s="218" t="str">
        <f>'Recreational Summary'!H42</f>
        <v>In</v>
      </c>
      <c r="I41" s="218" t="str">
        <f>'Recreational Summary'!I42</f>
        <v>Or</v>
      </c>
      <c r="J41" s="10"/>
      <c r="K41" s="11">
        <f>G41</f>
        <v>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53" t="s">
        <v>1357</v>
      </c>
      <c r="Z41" s="257" t="str">
        <f>'Recreational Summary'!K42</f>
        <v>D</v>
      </c>
      <c r="AA41" s="213"/>
      <c r="AB41" s="212"/>
    </row>
    <row r="42" spans="1:28" x14ac:dyDescent="0.2">
      <c r="A42" s="304" t="str">
        <f>'Recreational Summary'!A43</f>
        <v>Volatile Organics</v>
      </c>
      <c r="B42" s="22"/>
      <c r="C42" s="264"/>
      <c r="D42" s="123"/>
      <c r="E42" s="45"/>
      <c r="F42" s="115"/>
      <c r="G42" s="48"/>
      <c r="H42" s="218"/>
      <c r="I42" s="218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2"/>
      <c r="Z42" s="257"/>
      <c r="AA42" s="213"/>
      <c r="AB42" s="212"/>
    </row>
    <row r="43" spans="1:28" x14ac:dyDescent="0.2">
      <c r="A43" s="304">
        <f>'Recreational Summary'!A44</f>
        <v>0</v>
      </c>
      <c r="B43" s="22" t="str">
        <f>'Recreational Summary'!B44</f>
        <v>Acetone</v>
      </c>
      <c r="C43" s="264" t="str">
        <f>'Recreational Summary'!C44</f>
        <v>67-64-1</v>
      </c>
      <c r="D43" s="70" t="str">
        <f>'Recreational Summary'!D44</f>
        <v>y</v>
      </c>
      <c r="E43" s="45">
        <f>'Recreational Summary'!E44</f>
        <v>850</v>
      </c>
      <c r="F43" s="115"/>
      <c r="G43" s="48">
        <f>(F43/E43)*'Recreational Summary'!F44</f>
        <v>0</v>
      </c>
      <c r="H43" s="218"/>
      <c r="I43" s="218" t="str">
        <f>'Recreational Summary'!I44</f>
        <v>In</v>
      </c>
      <c r="J43" s="30"/>
      <c r="K43" s="19"/>
      <c r="L43" s="128"/>
      <c r="M43" s="92"/>
      <c r="N43" s="92"/>
      <c r="O43" s="128">
        <f>G43</f>
        <v>0</v>
      </c>
      <c r="P43" s="11">
        <f>G43</f>
        <v>0</v>
      </c>
      <c r="Q43" s="11"/>
      <c r="R43" s="19"/>
      <c r="S43" s="19"/>
      <c r="T43" s="19"/>
      <c r="U43" s="19"/>
      <c r="V43" s="19"/>
      <c r="W43" s="19"/>
      <c r="X43" s="19"/>
      <c r="Y43" s="53" t="s">
        <v>1357</v>
      </c>
      <c r="Z43" s="257" t="str">
        <f>'Recreational Summary'!K44</f>
        <v>NA</v>
      </c>
      <c r="AA43" s="213"/>
      <c r="AB43" s="212"/>
    </row>
    <row r="44" spans="1:28" x14ac:dyDescent="0.2">
      <c r="A44" s="304">
        <f>'Recreational Summary'!A45</f>
        <v>0</v>
      </c>
      <c r="B44" s="22" t="str">
        <f>'Recreational Summary'!B45</f>
        <v>Benzene</v>
      </c>
      <c r="C44" s="264" t="str">
        <f>'Recreational Summary'!C45</f>
        <v>71-43-2</v>
      </c>
      <c r="D44" s="70" t="str">
        <f>'Recreational Summary'!D45</f>
        <v>y</v>
      </c>
      <c r="E44" s="45">
        <f>'Recreational Summary'!E45</f>
        <v>14</v>
      </c>
      <c r="F44" s="116"/>
      <c r="G44" s="48">
        <f>(F44/E44)*'Recreational Summary'!F45</f>
        <v>0</v>
      </c>
      <c r="H44" s="218"/>
      <c r="I44" s="218" t="str">
        <f>'Recreational Summary'!I45</f>
        <v>In</v>
      </c>
      <c r="J44" s="87"/>
      <c r="K44" s="128"/>
      <c r="L44" s="128">
        <f>G44</f>
        <v>0</v>
      </c>
      <c r="M44" s="92"/>
      <c r="N44" s="128">
        <f>G44</f>
        <v>0</v>
      </c>
      <c r="O44" s="92"/>
      <c r="P44" s="86"/>
      <c r="Q44" s="86"/>
      <c r="R44" s="86"/>
      <c r="S44" s="86"/>
      <c r="T44" s="86"/>
      <c r="U44" s="86"/>
      <c r="V44" s="86"/>
      <c r="W44" s="86"/>
      <c r="X44" s="86"/>
      <c r="Y44" s="89">
        <f>(F44/E44)*'Recreational Summary'!L45</f>
        <v>0</v>
      </c>
      <c r="Z44" s="257" t="str">
        <f>'Recreational Summary'!K45</f>
        <v>A</v>
      </c>
      <c r="AA44" s="213"/>
      <c r="AB44" s="212" t="str">
        <f>'Recreational Summary'!O45</f>
        <v>In</v>
      </c>
    </row>
    <row r="45" spans="1:28" x14ac:dyDescent="0.2">
      <c r="A45" s="304">
        <f>'Recreational Summary'!A46</f>
        <v>0</v>
      </c>
      <c r="B45" s="22" t="str">
        <f>'Recreational Summary'!B46</f>
        <v>Bromodichloromethane</v>
      </c>
      <c r="C45" s="264" t="str">
        <f>'Recreational Summary'!C46</f>
        <v>75-27-4</v>
      </c>
      <c r="D45" s="70" t="str">
        <f>'Recreational Summary'!D46</f>
        <v>y</v>
      </c>
      <c r="E45" s="45">
        <f>'Recreational Summary'!E46</f>
        <v>28</v>
      </c>
      <c r="F45" s="115"/>
      <c r="G45" s="48" t="s">
        <v>1357</v>
      </c>
      <c r="H45" s="218" t="str">
        <f>'Recreational Summary'!H46</f>
        <v>In</v>
      </c>
      <c r="I45" s="218" t="str">
        <f>'Recreational Summary'!I46</f>
        <v>?</v>
      </c>
      <c r="J45" s="135" t="s">
        <v>406</v>
      </c>
      <c r="K45" s="19"/>
      <c r="L45" s="92"/>
      <c r="M45" s="92"/>
      <c r="N45" s="92"/>
      <c r="O45" s="128"/>
      <c r="P45" s="19"/>
      <c r="Q45" s="19"/>
      <c r="R45" s="19"/>
      <c r="S45" s="19"/>
      <c r="T45" s="19"/>
      <c r="U45" s="19"/>
      <c r="V45" s="19"/>
      <c r="W45" s="19"/>
      <c r="X45" s="19"/>
      <c r="Y45" s="53">
        <f>(F45/E45)*'Recreational Summary'!L46</f>
        <v>0</v>
      </c>
      <c r="Z45" s="257" t="str">
        <f>'Recreational Summary'!K46</f>
        <v>B2</v>
      </c>
      <c r="AA45" s="213"/>
      <c r="AB45" s="212" t="str">
        <f>'Recreational Summary'!O46</f>
        <v>In</v>
      </c>
    </row>
    <row r="46" spans="1:28" x14ac:dyDescent="0.2">
      <c r="A46" s="304">
        <f>'Recreational Summary'!A47</f>
        <v>0</v>
      </c>
      <c r="B46" s="22" t="str">
        <f>'Recreational Summary'!B47</f>
        <v>Bromomethane (methyl bromide)</v>
      </c>
      <c r="C46" s="264" t="str">
        <f>'Recreational Summary'!C47</f>
        <v>74-83-9</v>
      </c>
      <c r="D46" s="70" t="str">
        <f>'Recreational Summary'!D47</f>
        <v>y</v>
      </c>
      <c r="E46" s="45">
        <f>'Recreational Summary'!E47</f>
        <v>2</v>
      </c>
      <c r="F46" s="115"/>
      <c r="G46" s="48">
        <f>(F46/E46)*'Recreational Summary'!F47</f>
        <v>0</v>
      </c>
      <c r="H46" s="218"/>
      <c r="I46" s="218" t="str">
        <f>'Recreational Summary'!I47</f>
        <v>In</v>
      </c>
      <c r="J46" s="30"/>
      <c r="K46" s="19"/>
      <c r="L46" s="92"/>
      <c r="M46" s="92"/>
      <c r="N46" s="92"/>
      <c r="O46" s="92"/>
      <c r="P46" s="11">
        <f>G46</f>
        <v>0</v>
      </c>
      <c r="Q46" s="11"/>
      <c r="R46" s="19"/>
      <c r="S46" s="11">
        <f>G46</f>
        <v>0</v>
      </c>
      <c r="T46" s="11"/>
      <c r="U46" s="19"/>
      <c r="V46" s="19"/>
      <c r="W46" s="19"/>
      <c r="X46" s="19"/>
      <c r="Y46" s="53" t="s">
        <v>1357</v>
      </c>
      <c r="Z46" s="257" t="str">
        <f>'Recreational Summary'!K47</f>
        <v>D</v>
      </c>
      <c r="AA46" s="213"/>
      <c r="AB46" s="212"/>
    </row>
    <row r="47" spans="1:28" ht="32.25" x14ac:dyDescent="0.2">
      <c r="A47" s="304">
        <f>'Recreational Summary'!A48</f>
        <v>0</v>
      </c>
      <c r="B47" s="22" t="str">
        <f>'Recreational Summary'!B48</f>
        <v>1,3 - Butadiene</v>
      </c>
      <c r="C47" s="264" t="str">
        <f>'Recreational Summary'!C48</f>
        <v>106-99-0</v>
      </c>
      <c r="D47" s="70" t="str">
        <f>'Recreational Summary'!D48</f>
        <v>y</v>
      </c>
      <c r="E47" s="45">
        <f>'Recreational Summary'!E48</f>
        <v>0.3</v>
      </c>
      <c r="F47" s="115"/>
      <c r="G47" s="48">
        <f>(F47/E47)*'Recreational Summary'!F48</f>
        <v>0</v>
      </c>
      <c r="H47" s="218"/>
      <c r="I47" s="218"/>
      <c r="J47" s="135"/>
      <c r="K47" s="19"/>
      <c r="L47" s="92"/>
      <c r="M47" s="92"/>
      <c r="N47" s="92"/>
      <c r="O47" s="92"/>
      <c r="P47" s="19"/>
      <c r="Q47" s="19"/>
      <c r="R47" s="11">
        <f>G47</f>
        <v>0</v>
      </c>
      <c r="S47" s="19"/>
      <c r="T47" s="19"/>
      <c r="U47" s="19"/>
      <c r="V47" s="19"/>
      <c r="W47" s="19"/>
      <c r="X47" s="19"/>
      <c r="Y47" s="53">
        <f>(F47/E47)*'Recreational Summary'!L48</f>
        <v>0</v>
      </c>
      <c r="Z47" s="257" t="str">
        <f>'Recreational Summary'!K48</f>
        <v>Carcinogenic</v>
      </c>
      <c r="AA47" s="213" t="str">
        <f>'Recreational Summary'!N48</f>
        <v>Or</v>
      </c>
      <c r="AB47" s="212" t="str">
        <f>'Recreational Summary'!O48</f>
        <v>In</v>
      </c>
    </row>
    <row r="48" spans="1:28" x14ac:dyDescent="0.2">
      <c r="A48" s="304">
        <f>'Recreational Summary'!A49</f>
        <v>0</v>
      </c>
      <c r="B48" s="22" t="str">
        <f>'Recreational Summary'!B49</f>
        <v>n-Butylbenzene</v>
      </c>
      <c r="C48" s="264" t="str">
        <f>'Recreational Summary'!C49</f>
        <v>104-51-8</v>
      </c>
      <c r="D48" s="70" t="str">
        <f>'Recreational Summary'!D49</f>
        <v>y</v>
      </c>
      <c r="E48" s="45">
        <f>'Recreational Summary'!E49</f>
        <v>70</v>
      </c>
      <c r="F48" s="116"/>
      <c r="G48" s="48">
        <f>(F48/E48)*'Recreational Summary'!F49</f>
        <v>0</v>
      </c>
      <c r="H48" s="218"/>
      <c r="I48" s="218" t="str">
        <f>'Recreational Summary'!I49</f>
        <v>In</v>
      </c>
      <c r="J48" s="87"/>
      <c r="K48" s="86"/>
      <c r="L48" s="128">
        <f>G48</f>
        <v>0</v>
      </c>
      <c r="M48" s="92"/>
      <c r="N48" s="92"/>
      <c r="O48" s="92"/>
      <c r="P48" s="19"/>
      <c r="Q48" s="19"/>
      <c r="R48" s="19"/>
      <c r="S48" s="19"/>
      <c r="T48" s="19"/>
      <c r="U48" s="19"/>
      <c r="V48" s="19"/>
      <c r="W48" s="19"/>
      <c r="X48" s="19"/>
      <c r="Y48" s="89" t="s">
        <v>1357</v>
      </c>
      <c r="Z48" s="257" t="str">
        <f>'Recreational Summary'!K49</f>
        <v>NA</v>
      </c>
      <c r="AA48" s="213"/>
      <c r="AB48" s="212"/>
    </row>
    <row r="49" spans="1:28" x14ac:dyDescent="0.2">
      <c r="A49" s="304">
        <f>'Recreational Summary'!A50</f>
        <v>0</v>
      </c>
      <c r="B49" s="22" t="str">
        <f>'Recreational Summary'!B50</f>
        <v>sec-Butylbenzene</v>
      </c>
      <c r="C49" s="264" t="str">
        <f>'Recreational Summary'!C50</f>
        <v>135-98-8</v>
      </c>
      <c r="D49" s="70" t="str">
        <f>'Recreational Summary'!D50</f>
        <v>y</v>
      </c>
      <c r="E49" s="45">
        <f>'Recreational Summary'!E50</f>
        <v>55</v>
      </c>
      <c r="F49" s="116"/>
      <c r="G49" s="48">
        <f>(F49/E49)*'Recreational Summary'!F50</f>
        <v>0</v>
      </c>
      <c r="H49" s="218"/>
      <c r="I49" s="218" t="str">
        <f>'Recreational Summary'!I50</f>
        <v>In</v>
      </c>
      <c r="J49" s="87"/>
      <c r="K49" s="86"/>
      <c r="L49" s="128">
        <f>G49</f>
        <v>0</v>
      </c>
      <c r="M49" s="92"/>
      <c r="N49" s="92"/>
      <c r="O49" s="92"/>
      <c r="P49" s="19"/>
      <c r="Q49" s="19"/>
      <c r="R49" s="19"/>
      <c r="S49" s="19"/>
      <c r="T49" s="19"/>
      <c r="U49" s="19"/>
      <c r="V49" s="19"/>
      <c r="W49" s="19"/>
      <c r="X49" s="19"/>
      <c r="Y49" s="89" t="s">
        <v>1357</v>
      </c>
      <c r="Z49" s="257" t="str">
        <f>'Recreational Summary'!K50</f>
        <v>NA</v>
      </c>
      <c r="AA49" s="213"/>
      <c r="AB49" s="212"/>
    </row>
    <row r="50" spans="1:28" x14ac:dyDescent="0.2">
      <c r="A50" s="304">
        <f>'Recreational Summary'!A51</f>
        <v>0</v>
      </c>
      <c r="B50" s="22" t="str">
        <f>'Recreational Summary'!B51</f>
        <v>tert-Butylbenzene</v>
      </c>
      <c r="C50" s="264" t="str">
        <f>'Recreational Summary'!C51</f>
        <v>98-06-6</v>
      </c>
      <c r="D50" s="70" t="str">
        <f>'Recreational Summary'!D51</f>
        <v>y</v>
      </c>
      <c r="E50" s="45">
        <f>'Recreational Summary'!E51</f>
        <v>55</v>
      </c>
      <c r="F50" s="116"/>
      <c r="G50" s="48">
        <f>(F50/E50)*'Recreational Summary'!F51</f>
        <v>0</v>
      </c>
      <c r="H50" s="218"/>
      <c r="I50" s="218" t="str">
        <f>'Recreational Summary'!I51</f>
        <v>In</v>
      </c>
      <c r="J50" s="87"/>
      <c r="K50" s="86"/>
      <c r="L50" s="128">
        <f>G50</f>
        <v>0</v>
      </c>
      <c r="M50" s="92"/>
      <c r="N50" s="92"/>
      <c r="O50" s="92"/>
      <c r="P50" s="19"/>
      <c r="Q50" s="19"/>
      <c r="R50" s="19"/>
      <c r="S50" s="19"/>
      <c r="T50" s="19"/>
      <c r="U50" s="19"/>
      <c r="V50" s="19"/>
      <c r="W50" s="19"/>
      <c r="X50" s="19"/>
      <c r="Y50" s="89" t="s">
        <v>1357</v>
      </c>
      <c r="Z50" s="257" t="str">
        <f>'Recreational Summary'!K51</f>
        <v>NA</v>
      </c>
      <c r="AA50" s="213"/>
      <c r="AB50" s="212"/>
    </row>
    <row r="51" spans="1:28" x14ac:dyDescent="0.2">
      <c r="A51" s="304">
        <f>'Recreational Summary'!A52</f>
        <v>0</v>
      </c>
      <c r="B51" s="22" t="str">
        <f>'Recreational Summary'!B52</f>
        <v>Carbon Disulfide</v>
      </c>
      <c r="C51" s="264" t="str">
        <f>'Recreational Summary'!C52</f>
        <v>75-15-0</v>
      </c>
      <c r="D51" s="70" t="str">
        <f>'Recreational Summary'!D52</f>
        <v>y</v>
      </c>
      <c r="E51" s="45">
        <f>'Recreational Summary'!E52</f>
        <v>160</v>
      </c>
      <c r="F51" s="115"/>
      <c r="G51" s="48">
        <f>(F51/E51)*'Recreational Summary'!F52</f>
        <v>0</v>
      </c>
      <c r="H51" s="218"/>
      <c r="I51" s="218" t="str">
        <f>'Recreational Summary'!I52</f>
        <v>In</v>
      </c>
      <c r="J51" s="135" t="s">
        <v>407</v>
      </c>
      <c r="K51" s="19"/>
      <c r="L51" s="11">
        <f>G51</f>
        <v>0</v>
      </c>
      <c r="M51" s="201" t="s">
        <v>408</v>
      </c>
      <c r="N51" s="19"/>
      <c r="O51" s="19"/>
      <c r="P51" s="19"/>
      <c r="Q51" s="19"/>
      <c r="R51" s="11">
        <f>G51</f>
        <v>0</v>
      </c>
      <c r="S51" s="19"/>
      <c r="T51" s="19"/>
      <c r="U51" s="19"/>
      <c r="V51" s="19"/>
      <c r="W51" s="19"/>
      <c r="X51" s="19"/>
      <c r="Y51" s="53" t="s">
        <v>1357</v>
      </c>
      <c r="Z51" s="257" t="str">
        <f>'Recreational Summary'!K52</f>
        <v>NA</v>
      </c>
      <c r="AA51" s="213"/>
      <c r="AB51" s="212"/>
    </row>
    <row r="52" spans="1:28" x14ac:dyDescent="0.2">
      <c r="A52" s="304">
        <f>'Recreational Summary'!A53</f>
        <v>0</v>
      </c>
      <c r="B52" s="22" t="str">
        <f>'Recreational Summary'!B53</f>
        <v>Carbon Tetrachloride</v>
      </c>
      <c r="C52" s="264" t="str">
        <f>'Recreational Summary'!C53</f>
        <v>56-23-5</v>
      </c>
      <c r="D52" s="70" t="str">
        <f>'Recreational Summary'!D53</f>
        <v>y</v>
      </c>
      <c r="E52" s="45">
        <f>'Recreational Summary'!E53</f>
        <v>0.7</v>
      </c>
      <c r="F52" s="115"/>
      <c r="G52" s="48">
        <f>(F52/E52)*'Recreational Summary'!F53</f>
        <v>0</v>
      </c>
      <c r="H52" s="218"/>
      <c r="I52" s="218" t="str">
        <f>'Recreational Summary'!I53</f>
        <v>In</v>
      </c>
      <c r="J52" s="30"/>
      <c r="K52" s="19"/>
      <c r="L52" s="19"/>
      <c r="M52" s="19"/>
      <c r="N52" s="19"/>
      <c r="O52" s="19"/>
      <c r="P52" s="11">
        <f>G52</f>
        <v>0</v>
      </c>
      <c r="Q52" s="11"/>
      <c r="R52" s="19"/>
      <c r="S52" s="19"/>
      <c r="T52" s="19"/>
      <c r="U52" s="19"/>
      <c r="V52" s="19"/>
      <c r="W52" s="19"/>
      <c r="X52" s="19"/>
      <c r="Y52" s="53">
        <f>(F52/E52)*'Recreational Summary'!L53</f>
        <v>0</v>
      </c>
      <c r="Z52" s="257" t="str">
        <f>'Recreational Summary'!K53</f>
        <v>B2</v>
      </c>
      <c r="AA52" s="213"/>
      <c r="AB52" s="212" t="str">
        <f>'Recreational Summary'!O53</f>
        <v>In</v>
      </c>
    </row>
    <row r="53" spans="1:28" x14ac:dyDescent="0.2">
      <c r="A53" s="304">
        <f>'Recreational Summary'!A54</f>
        <v>0</v>
      </c>
      <c r="B53" s="22" t="str">
        <f>'Recreational Summary'!B54</f>
        <v>Chlorobenzene</v>
      </c>
      <c r="C53" s="264" t="str">
        <f>'Recreational Summary'!C54</f>
        <v>108-90-7</v>
      </c>
      <c r="D53" s="70" t="str">
        <f>'Recreational Summary'!D54</f>
        <v>y</v>
      </c>
      <c r="E53" s="45">
        <f>'Recreational Summary'!E54</f>
        <v>23</v>
      </c>
      <c r="F53" s="115"/>
      <c r="G53" s="48">
        <f>(F53/E53)*'Recreational Summary'!F54</f>
        <v>0</v>
      </c>
      <c r="H53" s="218"/>
      <c r="I53" s="218" t="str">
        <f>'Recreational Summary'!I54</f>
        <v>In</v>
      </c>
      <c r="J53" s="30"/>
      <c r="K53" s="19"/>
      <c r="L53" s="19"/>
      <c r="M53" s="19"/>
      <c r="N53" s="19"/>
      <c r="O53" s="11">
        <f>G53</f>
        <v>0</v>
      </c>
      <c r="P53" s="11">
        <f>G53</f>
        <v>0</v>
      </c>
      <c r="Q53" s="11"/>
      <c r="R53" s="19"/>
      <c r="S53" s="19"/>
      <c r="T53" s="19"/>
      <c r="U53" s="19"/>
      <c r="V53" s="19"/>
      <c r="W53" s="19"/>
      <c r="X53" s="19"/>
      <c r="Y53" s="53" t="s">
        <v>1357</v>
      </c>
      <c r="Z53" s="257" t="str">
        <f>'Recreational Summary'!K54</f>
        <v>D</v>
      </c>
      <c r="AA53" s="213"/>
      <c r="AB53" s="212"/>
    </row>
    <row r="54" spans="1:28" x14ac:dyDescent="0.2">
      <c r="A54" s="304">
        <f>'Recreational Summary'!A55</f>
        <v>0</v>
      </c>
      <c r="B54" s="22" t="str">
        <f>'Recreational Summary'!B55</f>
        <v>Chloroethane (ethyl chloride)</v>
      </c>
      <c r="C54" s="264" t="str">
        <f>'Recreational Summary'!C55</f>
        <v>75-00-3</v>
      </c>
      <c r="D54" s="70" t="str">
        <f>'Recreational Summary'!D55</f>
        <v>y</v>
      </c>
      <c r="E54" s="45">
        <f>'Recreational Summary'!E55</f>
        <v>2250</v>
      </c>
      <c r="F54" s="115"/>
      <c r="G54" s="48">
        <f>(F54/E54)*'Recreational Summary'!F55</f>
        <v>0</v>
      </c>
      <c r="H54" s="218"/>
      <c r="I54" s="218" t="str">
        <f>'Recreational Summary'!I55</f>
        <v>In</v>
      </c>
      <c r="J54" s="30"/>
      <c r="K54" s="19"/>
      <c r="L54" s="19"/>
      <c r="M54" s="19"/>
      <c r="N54" s="19"/>
      <c r="O54" s="19"/>
      <c r="P54" s="19"/>
      <c r="Q54" s="19"/>
      <c r="R54" s="11">
        <f>G54</f>
        <v>0</v>
      </c>
      <c r="S54" s="19"/>
      <c r="T54" s="19"/>
      <c r="U54" s="19"/>
      <c r="V54" s="19"/>
      <c r="W54" s="19"/>
      <c r="X54" s="19"/>
      <c r="Y54" s="89">
        <f>(F54/E54)*'Recreational Summary'!L55</f>
        <v>0</v>
      </c>
      <c r="Z54" s="257" t="str">
        <f>'Recreational Summary'!K55</f>
        <v>NA</v>
      </c>
      <c r="AA54" s="214" t="str">
        <f>'Recreational Summary'!N55</f>
        <v>In</v>
      </c>
      <c r="AB54" s="212" t="str">
        <f>'Recreational Summary'!O55</f>
        <v>Or</v>
      </c>
    </row>
    <row r="55" spans="1:28" s="85" customFormat="1" x14ac:dyDescent="0.2">
      <c r="A55" s="304">
        <f>'Recreational Summary'!A56</f>
        <v>0</v>
      </c>
      <c r="B55" s="22" t="str">
        <f>'Recreational Summary'!B56</f>
        <v>Chloroform (trichloromethane)</v>
      </c>
      <c r="C55" s="264" t="str">
        <f>'Recreational Summary'!C56</f>
        <v>67-66-3</v>
      </c>
      <c r="D55" s="70" t="str">
        <f>'Recreational Summary'!D56</f>
        <v>y</v>
      </c>
      <c r="E55" s="45">
        <f>'Recreational Summary'!E56</f>
        <v>7</v>
      </c>
      <c r="F55" s="116"/>
      <c r="G55" s="48">
        <f>(F55/E55)*'Recreational Summary'!F56</f>
        <v>0</v>
      </c>
      <c r="H55" s="218"/>
      <c r="I55" s="218" t="str">
        <f>'Recreational Summary'!I56</f>
        <v>In</v>
      </c>
      <c r="J55" s="135" t="s">
        <v>406</v>
      </c>
      <c r="K55" s="86"/>
      <c r="L55" s="86"/>
      <c r="M55" s="86"/>
      <c r="N55" s="86"/>
      <c r="O55" s="11">
        <f>G55</f>
        <v>0</v>
      </c>
      <c r="P55" s="11">
        <f>G55</f>
        <v>0</v>
      </c>
      <c r="Q55" s="11"/>
      <c r="R55" s="11">
        <f>G55</f>
        <v>0</v>
      </c>
      <c r="S55" s="86"/>
      <c r="T55" s="86"/>
      <c r="U55" s="86"/>
      <c r="V55" s="86"/>
      <c r="W55" s="86"/>
      <c r="X55" s="86"/>
      <c r="Y55" s="89">
        <f>(F55/E55)*'Recreational Summary'!L56</f>
        <v>0</v>
      </c>
      <c r="Z55" s="257" t="str">
        <f>'Recreational Summary'!K56</f>
        <v>B2</v>
      </c>
      <c r="AA55" s="213"/>
      <c r="AB55" s="212" t="str">
        <f>'Recreational Summary'!O56</f>
        <v>In</v>
      </c>
    </row>
    <row r="56" spans="1:28" x14ac:dyDescent="0.2">
      <c r="A56" s="304">
        <f>'Recreational Summary'!A57</f>
        <v>0</v>
      </c>
      <c r="B56" s="22" t="str">
        <f>'Recreational Summary'!B57</f>
        <v>Chloromethane (methyl chloride)</v>
      </c>
      <c r="C56" s="264" t="str">
        <f>'Recreational Summary'!C57</f>
        <v>74-87-3</v>
      </c>
      <c r="D56" s="70" t="str">
        <f>'Recreational Summary'!D57</f>
        <v>y</v>
      </c>
      <c r="E56" s="45">
        <f>'Recreational Summary'!E57</f>
        <v>20</v>
      </c>
      <c r="F56" s="115"/>
      <c r="G56" s="48">
        <f>(F56/E56)*'Recreational Summary'!F57</f>
        <v>0</v>
      </c>
      <c r="H56" s="218" t="s">
        <v>1355</v>
      </c>
      <c r="I56" s="218" t="str">
        <f>'Recreational Summary'!I57</f>
        <v>In</v>
      </c>
      <c r="J56" s="135"/>
      <c r="K56" s="19"/>
      <c r="L56" s="11">
        <f>G56</f>
        <v>0</v>
      </c>
      <c r="M56" s="201"/>
      <c r="N56" s="19"/>
      <c r="O56" s="19"/>
      <c r="P56" s="11">
        <f>G56</f>
        <v>0</v>
      </c>
      <c r="Q56" s="19"/>
      <c r="R56" s="19"/>
      <c r="S56" s="19"/>
      <c r="T56" s="19"/>
      <c r="U56" s="19"/>
      <c r="V56" s="19"/>
      <c r="W56" s="19"/>
      <c r="X56" s="11"/>
      <c r="Y56" s="53" t="s">
        <v>1357</v>
      </c>
      <c r="Z56" s="257" t="str">
        <f>'Recreational Summary'!K57</f>
        <v>D</v>
      </c>
      <c r="AA56" s="213"/>
      <c r="AB56" s="212"/>
    </row>
    <row r="57" spans="1:28" s="85" customFormat="1" x14ac:dyDescent="0.2">
      <c r="A57" s="304">
        <f>'Recreational Summary'!A58</f>
        <v>0</v>
      </c>
      <c r="B57" s="22" t="str">
        <f>'Recreational Summary'!B58</f>
        <v>2-Chlorotoluene</v>
      </c>
      <c r="C57" s="264" t="str">
        <f>'Recreational Summary'!C58</f>
        <v>95-49-8</v>
      </c>
      <c r="D57" s="70" t="str">
        <f>'Recreational Summary'!D58</f>
        <v>y</v>
      </c>
      <c r="E57" s="45">
        <f>'Recreational Summary'!E58</f>
        <v>436</v>
      </c>
      <c r="F57" s="116"/>
      <c r="G57" s="48">
        <f>(F57/E57)*'Recreational Summary'!F58</f>
        <v>0</v>
      </c>
      <c r="H57" s="220" t="str">
        <f>'Recreational Summary'!H58</f>
        <v>In</v>
      </c>
      <c r="I57" s="218" t="str">
        <f>'Recreational Summary'!I58</f>
        <v>?</v>
      </c>
      <c r="J57" s="135" t="s">
        <v>395</v>
      </c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128"/>
      <c r="Y57" s="89" t="s">
        <v>1357</v>
      </c>
      <c r="Z57" s="257" t="str">
        <f>'Recreational Summary'!K58</f>
        <v>NA</v>
      </c>
      <c r="AA57" s="213"/>
      <c r="AB57" s="212"/>
    </row>
    <row r="58" spans="1:28" s="85" customFormat="1" x14ac:dyDescent="0.2">
      <c r="A58" s="304">
        <f>'Recreational Summary'!A59</f>
        <v>0</v>
      </c>
      <c r="B58" s="22" t="str">
        <f>'Recreational Summary'!B59</f>
        <v>Cumene (isopropylbenzene)</v>
      </c>
      <c r="C58" s="264" t="str">
        <f>'Recreational Summary'!C59</f>
        <v>98-82-8</v>
      </c>
      <c r="D58" s="70" t="str">
        <f>'Recreational Summary'!D59</f>
        <v>y</v>
      </c>
      <c r="E58" s="45">
        <f>'Recreational Summary'!E59</f>
        <v>74</v>
      </c>
      <c r="F58" s="116"/>
      <c r="G58" s="48">
        <f>(F58/E58)*'Recreational Summary'!F59</f>
        <v>0</v>
      </c>
      <c r="H58" s="218"/>
      <c r="I58" s="218" t="str">
        <f>'Recreational Summary'!I59</f>
        <v>In</v>
      </c>
      <c r="J58" s="137">
        <f>G58</f>
        <v>0</v>
      </c>
      <c r="K58" s="86"/>
      <c r="L58" s="128"/>
      <c r="M58" s="92"/>
      <c r="N58" s="92"/>
      <c r="O58" s="128">
        <f>G58</f>
        <v>0</v>
      </c>
      <c r="P58" s="86"/>
      <c r="Q58" s="86"/>
      <c r="R58" s="86"/>
      <c r="S58" s="128"/>
      <c r="T58" s="128"/>
      <c r="U58" s="92"/>
      <c r="V58" s="92"/>
      <c r="W58" s="92"/>
      <c r="X58" s="92"/>
      <c r="Y58" s="89" t="s">
        <v>1357</v>
      </c>
      <c r="Z58" s="257" t="str">
        <f>'Recreational Summary'!K59</f>
        <v>NA</v>
      </c>
      <c r="AA58" s="213"/>
      <c r="AB58" s="212"/>
    </row>
    <row r="59" spans="1:28" x14ac:dyDescent="0.2">
      <c r="A59" s="304">
        <f>'Recreational Summary'!A60</f>
        <v>0</v>
      </c>
      <c r="B59" s="22" t="str">
        <f>'Recreational Summary'!B60</f>
        <v>1,2 - Dibromoethane (ethylene dibromide)</v>
      </c>
      <c r="C59" s="264" t="str">
        <f>'Recreational Summary'!C60</f>
        <v>106-93-4</v>
      </c>
      <c r="D59" s="70" t="str">
        <f>'Recreational Summary'!D60</f>
        <v>y</v>
      </c>
      <c r="E59" s="45">
        <f>'Recreational Summary'!E60</f>
        <v>1</v>
      </c>
      <c r="F59" s="115"/>
      <c r="G59" s="48">
        <f>(F59/E59)*'Recreational Summary'!F60</f>
        <v>0</v>
      </c>
      <c r="H59" s="219"/>
      <c r="I59" s="218" t="str">
        <f>'Recreational Summary'!I60</f>
        <v>In</v>
      </c>
      <c r="J59" s="10">
        <f>G59</f>
        <v>0</v>
      </c>
      <c r="K59" s="19"/>
      <c r="L59" s="19"/>
      <c r="M59" s="19"/>
      <c r="N59" s="19"/>
      <c r="O59" s="19"/>
      <c r="P59" s="11">
        <f>G59</f>
        <v>0</v>
      </c>
      <c r="Q59" s="19"/>
      <c r="R59" s="11">
        <f>G59</f>
        <v>0</v>
      </c>
      <c r="S59" s="19"/>
      <c r="T59" s="19"/>
      <c r="U59" s="19"/>
      <c r="V59" s="19"/>
      <c r="W59" s="19"/>
      <c r="X59" s="19"/>
      <c r="Y59" s="53">
        <f>(F59/E59)*'Recreational Summary'!L60</f>
        <v>0</v>
      </c>
      <c r="Z59" s="257" t="str">
        <f>'Recreational Summary'!K60</f>
        <v>B2</v>
      </c>
      <c r="AA59" s="213"/>
      <c r="AB59" s="212" t="str">
        <f>'Recreational Summary'!O60</f>
        <v>In</v>
      </c>
    </row>
    <row r="60" spans="1:28" x14ac:dyDescent="0.2">
      <c r="A60" s="304">
        <f>'Recreational Summary'!A61</f>
        <v>0</v>
      </c>
      <c r="B60" s="22" t="str">
        <f>'Recreational Summary'!B61</f>
        <v>Dibromomethane (methylene bromide)</v>
      </c>
      <c r="C60" s="264" t="str">
        <f>'Recreational Summary'!C61</f>
        <v>74-95-3</v>
      </c>
      <c r="D60" s="70" t="str">
        <f>'Recreational Summary'!D61</f>
        <v>y</v>
      </c>
      <c r="E60" s="45">
        <f>'Recreational Summary'!E61</f>
        <v>316</v>
      </c>
      <c r="F60" s="115"/>
      <c r="G60" s="48">
        <f>(F60/E60)*'Recreational Summary'!F61</f>
        <v>0</v>
      </c>
      <c r="H60" s="220" t="str">
        <f>'Recreational Summary'!H61</f>
        <v>In</v>
      </c>
      <c r="I60" s="218" t="str">
        <f>'Recreational Summary'!I61</f>
        <v>?</v>
      </c>
      <c r="J60" s="10"/>
      <c r="K60" s="11">
        <f>G60</f>
        <v>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3" t="s">
        <v>1357</v>
      </c>
      <c r="Z60" s="257" t="str">
        <f>'Recreational Summary'!K61</f>
        <v>NA</v>
      </c>
      <c r="AA60" s="213"/>
      <c r="AB60" s="212"/>
    </row>
    <row r="61" spans="1:28" x14ac:dyDescent="0.2">
      <c r="A61" s="304">
        <f>'Recreational Summary'!A62</f>
        <v>0</v>
      </c>
      <c r="B61" s="22" t="str">
        <f>'Recreational Summary'!B62</f>
        <v>Dichlorodifluoromethane (Freon 12)</v>
      </c>
      <c r="C61" s="264" t="str">
        <f>'Recreational Summary'!C62</f>
        <v>75-71-8</v>
      </c>
      <c r="D61" s="70" t="str">
        <f>'Recreational Summary'!D62</f>
        <v>y</v>
      </c>
      <c r="E61" s="45">
        <f>'Recreational Summary'!E62</f>
        <v>42</v>
      </c>
      <c r="F61" s="115"/>
      <c r="G61" s="48">
        <f>(F61/E61)*'Recreational Summary'!F62</f>
        <v>0</v>
      </c>
      <c r="H61" s="218"/>
      <c r="I61" s="218" t="str">
        <f>'Recreational Summary'!I62</f>
        <v>In</v>
      </c>
      <c r="J61" s="30"/>
      <c r="K61" s="19"/>
      <c r="L61" s="19"/>
      <c r="M61" s="19"/>
      <c r="N61" s="19"/>
      <c r="O61" s="19"/>
      <c r="P61" s="11">
        <f>G61</f>
        <v>0</v>
      </c>
      <c r="Q61" s="19"/>
      <c r="R61" s="19"/>
      <c r="S61" s="19"/>
      <c r="T61" s="19"/>
      <c r="U61" s="19"/>
      <c r="V61" s="19"/>
      <c r="W61" s="19"/>
      <c r="X61" s="11">
        <f>G61</f>
        <v>0</v>
      </c>
      <c r="Y61" s="53" t="s">
        <v>1357</v>
      </c>
      <c r="Z61" s="257" t="str">
        <f>'Recreational Summary'!K62</f>
        <v>NA</v>
      </c>
      <c r="AA61" s="213"/>
      <c r="AB61" s="212"/>
    </row>
    <row r="62" spans="1:28" x14ac:dyDescent="0.2">
      <c r="A62" s="304">
        <f>'Recreational Summary'!A63</f>
        <v>0</v>
      </c>
      <c r="B62" s="22" t="str">
        <f>'Recreational Summary'!B63</f>
        <v>1,1 - Dichloroethane</v>
      </c>
      <c r="C62" s="264" t="str">
        <f>'Recreational Summary'!C63</f>
        <v>75-34-3</v>
      </c>
      <c r="D62" s="70" t="str">
        <f>'Recreational Summary'!D63</f>
        <v>y</v>
      </c>
      <c r="E62" s="45">
        <f>'Recreational Summary'!E63</f>
        <v>97</v>
      </c>
      <c r="F62" s="115"/>
      <c r="G62" s="48">
        <f>(F62/E62)*'Recreational Summary'!F63</f>
        <v>0</v>
      </c>
      <c r="H62" s="218"/>
      <c r="I62" s="218" t="str">
        <f>'Recreational Summary'!I63</f>
        <v>In</v>
      </c>
      <c r="J62" s="135" t="s">
        <v>406</v>
      </c>
      <c r="K62" s="19"/>
      <c r="L62" s="19"/>
      <c r="M62" s="19"/>
      <c r="N62" s="19"/>
      <c r="O62" s="11">
        <f>G62</f>
        <v>0</v>
      </c>
      <c r="P62" s="19"/>
      <c r="Q62" s="19"/>
      <c r="R62" s="19"/>
      <c r="S62" s="19"/>
      <c r="T62" s="19"/>
      <c r="U62" s="19"/>
      <c r="V62" s="19"/>
      <c r="W62" s="19"/>
      <c r="X62" s="19"/>
      <c r="Y62" s="53">
        <f>(F62/E62)*'Recreational Summary'!L63</f>
        <v>0</v>
      </c>
      <c r="Z62" s="257" t="str">
        <f>'Recreational Summary'!K63</f>
        <v>C</v>
      </c>
      <c r="AA62" s="213"/>
      <c r="AB62" s="212" t="str">
        <f>'Recreational Summary'!O63</f>
        <v>In</v>
      </c>
    </row>
    <row r="63" spans="1:28" ht="21.75" x14ac:dyDescent="0.2">
      <c r="A63" s="304">
        <f>'Recreational Summary'!A64</f>
        <v>0</v>
      </c>
      <c r="B63" s="22" t="str">
        <f>'Recreational Summary'!B64</f>
        <v>1,2 - Dichloroethane</v>
      </c>
      <c r="C63" s="264" t="str">
        <f>'Recreational Summary'!C64</f>
        <v>107-06-2</v>
      </c>
      <c r="D63" s="70" t="str">
        <f>'Recreational Summary'!D64</f>
        <v>y</v>
      </c>
      <c r="E63" s="45">
        <f>'Recreational Summary'!E64</f>
        <v>10</v>
      </c>
      <c r="F63" s="115"/>
      <c r="G63" s="48">
        <f>(F63/E63)*'Recreational Summary'!F64</f>
        <v>0</v>
      </c>
      <c r="H63" s="219" t="str">
        <f>'Recreational Summary'!H64</f>
        <v>Or De</v>
      </c>
      <c r="I63" s="218" t="str">
        <f>'Recreational Summary'!I64</f>
        <v>In</v>
      </c>
      <c r="J63" s="135" t="s">
        <v>406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3">
        <f>(F63/E63)*'Recreational Summary'!L64</f>
        <v>0</v>
      </c>
      <c r="Z63" s="257" t="str">
        <f>'Recreational Summary'!K64</f>
        <v>B2</v>
      </c>
      <c r="AA63" s="213"/>
      <c r="AB63" s="212" t="str">
        <f>'Recreational Summary'!O64</f>
        <v>In</v>
      </c>
    </row>
    <row r="64" spans="1:28" x14ac:dyDescent="0.2">
      <c r="A64" s="304">
        <f>'Recreational Summary'!A65</f>
        <v>0</v>
      </c>
      <c r="B64" s="22" t="str">
        <f>'Recreational Summary'!B65</f>
        <v>1,1 - Dichloroethylene</v>
      </c>
      <c r="C64" s="264" t="str">
        <f>'Recreational Summary'!C65</f>
        <v>75-35-4</v>
      </c>
      <c r="D64" s="70" t="str">
        <f>'Recreational Summary'!D65</f>
        <v>y</v>
      </c>
      <c r="E64" s="45">
        <f>'Recreational Summary'!E65</f>
        <v>50</v>
      </c>
      <c r="F64" s="115"/>
      <c r="G64" s="48">
        <f>(F64/E64)*'Recreational Summary'!F65</f>
        <v>0</v>
      </c>
      <c r="H64" s="218"/>
      <c r="I64" s="218" t="str">
        <f>'Recreational Summary'!I65</f>
        <v>In</v>
      </c>
      <c r="J64" s="135" t="s">
        <v>406</v>
      </c>
      <c r="K64" s="19"/>
      <c r="L64" s="19"/>
      <c r="M64" s="19"/>
      <c r="N64" s="19"/>
      <c r="O64" s="19"/>
      <c r="P64" s="11">
        <f>G64</f>
        <v>0</v>
      </c>
      <c r="Q64" s="19"/>
      <c r="R64" s="19"/>
      <c r="S64" s="19"/>
      <c r="T64" s="19"/>
      <c r="U64" s="19"/>
      <c r="V64" s="19"/>
      <c r="W64" s="19"/>
      <c r="X64" s="19"/>
      <c r="Y64" s="53" t="s">
        <v>1357</v>
      </c>
      <c r="Z64" s="257" t="str">
        <f>'Recreational Summary'!K65</f>
        <v>NA</v>
      </c>
      <c r="AA64" s="213"/>
      <c r="AB64" s="212"/>
    </row>
    <row r="65" spans="1:28" x14ac:dyDescent="0.2">
      <c r="A65" s="304">
        <f>'Recreational Summary'!A66</f>
        <v>0</v>
      </c>
      <c r="B65" s="22" t="str">
        <f>'Recreational Summary'!B66</f>
        <v>cis - 1,2 - Dichloroethylene</v>
      </c>
      <c r="C65" s="264" t="str">
        <f>'Recreational Summary'!C66</f>
        <v>154-59-2</v>
      </c>
      <c r="D65" s="70" t="str">
        <f>'Recreational Summary'!D66</f>
        <v>y</v>
      </c>
      <c r="E65" s="45">
        <f>'Recreational Summary'!E66</f>
        <v>19</v>
      </c>
      <c r="F65" s="115"/>
      <c r="G65" s="48">
        <f>(F65/E65)*'Recreational Summary'!F66</f>
        <v>0</v>
      </c>
      <c r="H65" s="218"/>
      <c r="I65" s="218" t="str">
        <f>'Recreational Summary'!I66</f>
        <v>In</v>
      </c>
      <c r="J65" s="10"/>
      <c r="K65" s="11">
        <f>G65</f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3" t="s">
        <v>1357</v>
      </c>
      <c r="Z65" s="257" t="str">
        <f>'Recreational Summary'!K66</f>
        <v>D</v>
      </c>
      <c r="AA65" s="213"/>
      <c r="AB65" s="212"/>
    </row>
    <row r="66" spans="1:28" x14ac:dyDescent="0.2">
      <c r="A66" s="304">
        <f>'Recreational Summary'!A67</f>
        <v>0</v>
      </c>
      <c r="B66" s="22" t="str">
        <f>'Recreational Summary'!B67</f>
        <v>trans - 1,2 - Dichloroethylene</v>
      </c>
      <c r="C66" s="264" t="str">
        <f>'Recreational Summary'!C67</f>
        <v>156-60-5</v>
      </c>
      <c r="D66" s="70" t="str">
        <f>'Recreational Summary'!D67</f>
        <v>y</v>
      </c>
      <c r="E66" s="45">
        <f>'Recreational Summary'!E67</f>
        <v>28</v>
      </c>
      <c r="F66" s="115"/>
      <c r="G66" s="48">
        <f>(F66/E66)*'Recreational Summary'!F67</f>
        <v>0</v>
      </c>
      <c r="H66" s="218"/>
      <c r="I66" s="218" t="str">
        <f>'Recreational Summary'!I67</f>
        <v>In</v>
      </c>
      <c r="J66" s="30"/>
      <c r="K66" s="19"/>
      <c r="L66" s="19"/>
      <c r="M66" s="19"/>
      <c r="N66" s="19"/>
      <c r="O66" s="19"/>
      <c r="P66" s="11">
        <f>G66</f>
        <v>0</v>
      </c>
      <c r="Q66" s="11"/>
      <c r="R66" s="19"/>
      <c r="S66" s="19"/>
      <c r="T66" s="19"/>
      <c r="U66" s="19"/>
      <c r="V66" s="19"/>
      <c r="W66" s="19"/>
      <c r="X66" s="19"/>
      <c r="Y66" s="53" t="s">
        <v>1357</v>
      </c>
      <c r="Z66" s="257" t="str">
        <f>'Recreational Summary'!K67</f>
        <v>D</v>
      </c>
      <c r="AA66" s="213"/>
      <c r="AB66" s="212"/>
    </row>
    <row r="67" spans="1:28" x14ac:dyDescent="0.2">
      <c r="A67" s="304">
        <f>'Recreational Summary'!A68</f>
        <v>0</v>
      </c>
      <c r="B67" s="22" t="str">
        <f>'Recreational Summary'!B68</f>
        <v>1,2 - Dichloroethylene (mixed isomers)</v>
      </c>
      <c r="C67" s="264" t="str">
        <f>'Recreational Summary'!C68</f>
        <v>540-59-0</v>
      </c>
      <c r="D67" s="70" t="str">
        <f>'Recreational Summary'!D68</f>
        <v>y</v>
      </c>
      <c r="E67" s="45">
        <f>'Recreational Summary'!E68</f>
        <v>19</v>
      </c>
      <c r="F67" s="115"/>
      <c r="G67" s="48">
        <f>(F67/E67)*'Recreational Summary'!F68</f>
        <v>0</v>
      </c>
      <c r="H67" s="218"/>
      <c r="I67" s="218" t="str">
        <f>'Recreational Summary'!I68</f>
        <v>In</v>
      </c>
      <c r="J67" s="30"/>
      <c r="K67" s="19"/>
      <c r="L67" s="19"/>
      <c r="M67" s="19"/>
      <c r="N67" s="19"/>
      <c r="O67" s="19"/>
      <c r="P67" s="11">
        <f>G67</f>
        <v>0</v>
      </c>
      <c r="Q67" s="11"/>
      <c r="R67" s="19"/>
      <c r="S67" s="19"/>
      <c r="T67" s="19"/>
      <c r="U67" s="19"/>
      <c r="V67" s="19"/>
      <c r="W67" s="19"/>
      <c r="X67" s="19"/>
      <c r="Y67" s="53" t="s">
        <v>1357</v>
      </c>
      <c r="Z67" s="257" t="str">
        <f>'Recreational Summary'!K68</f>
        <v>D</v>
      </c>
      <c r="AA67" s="213"/>
      <c r="AB67" s="212"/>
    </row>
    <row r="68" spans="1:28" x14ac:dyDescent="0.2">
      <c r="A68" s="304">
        <f>'Recreational Summary'!A69</f>
        <v>0</v>
      </c>
      <c r="B68" s="22" t="str">
        <f>'Recreational Summary'!B69</f>
        <v>Dichloromethane (methylene chloride)</v>
      </c>
      <c r="C68" s="264" t="str">
        <f>'Recreational Summary'!C69</f>
        <v>75-09-2</v>
      </c>
      <c r="D68" s="70" t="str">
        <f>'Recreational Summary'!D69</f>
        <v>y</v>
      </c>
      <c r="E68" s="45">
        <f>'Recreational Summary'!E69</f>
        <v>270</v>
      </c>
      <c r="F68" s="115"/>
      <c r="G68" s="48">
        <f>(F68/E68)*'Recreational Summary'!F69</f>
        <v>0</v>
      </c>
      <c r="H68" s="218"/>
      <c r="I68" s="218" t="str">
        <f>'Recreational Summary'!I69</f>
        <v>In</v>
      </c>
      <c r="J68" s="135" t="s">
        <v>406</v>
      </c>
      <c r="K68" s="19"/>
      <c r="L68" s="19"/>
      <c r="M68" s="19"/>
      <c r="N68" s="19"/>
      <c r="O68" s="19"/>
      <c r="P68" s="11">
        <f>G68</f>
        <v>0</v>
      </c>
      <c r="Q68" s="11"/>
      <c r="R68" s="19"/>
      <c r="S68" s="19"/>
      <c r="T68" s="19"/>
      <c r="U68" s="19"/>
      <c r="V68" s="19"/>
      <c r="W68" s="19"/>
      <c r="X68" s="19"/>
      <c r="Y68" s="53">
        <f>(F68/E68)*'Recreational Summary'!L69</f>
        <v>0</v>
      </c>
      <c r="Z68" s="257" t="str">
        <f>'Recreational Summary'!K69</f>
        <v>B2</v>
      </c>
      <c r="AA68" s="213"/>
      <c r="AB68" s="212" t="str">
        <f>'Recreational Summary'!O69</f>
        <v>In</v>
      </c>
    </row>
    <row r="69" spans="1:28" ht="21.75" x14ac:dyDescent="0.2">
      <c r="A69" s="304">
        <f>'Recreational Summary'!A70</f>
        <v>0</v>
      </c>
      <c r="B69" s="22" t="str">
        <f>'Recreational Summary'!B70</f>
        <v>1,2 - Dichloropropane</v>
      </c>
      <c r="C69" s="264" t="str">
        <f>'Recreational Summary'!C70</f>
        <v>78-87-5</v>
      </c>
      <c r="D69" s="70" t="str">
        <f>'Recreational Summary'!D70</f>
        <v>y</v>
      </c>
      <c r="E69" s="45">
        <f>'Recreational Summary'!E70</f>
        <v>11</v>
      </c>
      <c r="F69" s="115"/>
      <c r="G69" s="48">
        <f>(F69/E69)*'Recreational Summary'!F70</f>
        <v>0</v>
      </c>
      <c r="H69" s="219" t="str">
        <f>'Recreational Summary'!H70</f>
        <v>Or De</v>
      </c>
      <c r="I69" s="218" t="str">
        <f>'Recreational Summary'!I70</f>
        <v>In</v>
      </c>
      <c r="J69" s="135" t="s">
        <v>406</v>
      </c>
      <c r="K69" s="92"/>
      <c r="L69" s="92"/>
      <c r="M69" s="92"/>
      <c r="N69" s="92"/>
      <c r="O69" s="92"/>
      <c r="P69" s="128"/>
      <c r="Q69" s="11"/>
      <c r="R69" s="19"/>
      <c r="S69" s="11">
        <f>G69</f>
        <v>0</v>
      </c>
      <c r="T69" s="11"/>
      <c r="U69" s="19"/>
      <c r="V69" s="19"/>
      <c r="W69" s="19"/>
      <c r="X69" s="19"/>
      <c r="Y69" s="53">
        <f>(F69/E69)*'Recreational Summary'!L70</f>
        <v>0</v>
      </c>
      <c r="Z69" s="257" t="str">
        <f>'Recreational Summary'!K70</f>
        <v>B2</v>
      </c>
      <c r="AA69" s="213"/>
      <c r="AB69" s="212" t="str">
        <f>'Recreational Summary'!O70</f>
        <v>In</v>
      </c>
    </row>
    <row r="70" spans="1:28" s="85" customFormat="1" x14ac:dyDescent="0.2">
      <c r="A70" s="304">
        <f>'Recreational Summary'!A71</f>
        <v>0</v>
      </c>
      <c r="B70" s="22" t="str">
        <f>'Recreational Summary'!B71</f>
        <v>Ethyl benzene</v>
      </c>
      <c r="C70" s="264" t="str">
        <f>'Recreational Summary'!C71</f>
        <v>100-41-4</v>
      </c>
      <c r="D70" s="70" t="str">
        <f>'Recreational Summary'!D71</f>
        <v>y</v>
      </c>
      <c r="E70" s="45">
        <f>'Recreational Summary'!E71</f>
        <v>200</v>
      </c>
      <c r="F70" s="116"/>
      <c r="G70" s="48">
        <f>(F70/E70)*'Recreational Summary'!F71</f>
        <v>0</v>
      </c>
      <c r="H70" s="218"/>
      <c r="I70" s="218" t="str">
        <f>'Recreational Summary'!I71</f>
        <v>In</v>
      </c>
      <c r="J70" s="135" t="s">
        <v>395</v>
      </c>
      <c r="K70" s="86"/>
      <c r="L70" s="86"/>
      <c r="M70" s="86"/>
      <c r="N70" s="86"/>
      <c r="O70" s="128"/>
      <c r="P70" s="128"/>
      <c r="Q70" s="128"/>
      <c r="R70" s="128"/>
      <c r="S70" s="86"/>
      <c r="T70" s="86"/>
      <c r="U70" s="86"/>
      <c r="V70" s="86"/>
      <c r="W70" s="86"/>
      <c r="X70" s="86"/>
      <c r="Y70" s="89" t="s">
        <v>1357</v>
      </c>
      <c r="Z70" s="257" t="str">
        <f>'Recreational Summary'!K71</f>
        <v>D</v>
      </c>
      <c r="AA70" s="213"/>
      <c r="AB70" s="212"/>
    </row>
    <row r="71" spans="1:28" x14ac:dyDescent="0.2">
      <c r="A71" s="304">
        <f>'Recreational Summary'!A72</f>
        <v>0</v>
      </c>
      <c r="B71" s="22" t="str">
        <f>'Recreational Summary'!B72</f>
        <v>Hexane</v>
      </c>
      <c r="C71" s="264" t="str">
        <f>'Recreational Summary'!C72</f>
        <v>110-54-3</v>
      </c>
      <c r="D71" s="70" t="str">
        <f>'Recreational Summary'!D72</f>
        <v>y</v>
      </c>
      <c r="E71" s="45">
        <f>'Recreational Summary'!E72</f>
        <v>100</v>
      </c>
      <c r="F71" s="115"/>
      <c r="G71" s="48">
        <f>(F71/E71)*'Recreational Summary'!F72</f>
        <v>0</v>
      </c>
      <c r="H71" s="218"/>
      <c r="I71" s="218" t="str">
        <f>'Recreational Summary'!I72</f>
        <v>In</v>
      </c>
      <c r="J71" s="30"/>
      <c r="K71" s="19"/>
      <c r="L71" s="11">
        <f>G71</f>
        <v>0</v>
      </c>
      <c r="M71" s="19"/>
      <c r="N71" s="19"/>
      <c r="O71" s="19"/>
      <c r="P71" s="11"/>
      <c r="Q71" s="19"/>
      <c r="R71" s="11">
        <f>G71</f>
        <v>0</v>
      </c>
      <c r="S71" s="11">
        <f>G71</f>
        <v>0</v>
      </c>
      <c r="T71" s="11"/>
      <c r="U71" s="19"/>
      <c r="V71" s="19"/>
      <c r="W71" s="19"/>
      <c r="X71" s="19"/>
      <c r="Y71" s="53" t="s">
        <v>1357</v>
      </c>
      <c r="Z71" s="257" t="str">
        <f>'Recreational Summary'!K72</f>
        <v>NA</v>
      </c>
      <c r="AA71" s="213"/>
      <c r="AB71" s="212"/>
    </row>
    <row r="72" spans="1:28" x14ac:dyDescent="0.2">
      <c r="A72" s="304">
        <f>'Recreational Summary'!A73</f>
        <v>0</v>
      </c>
      <c r="B72" s="22" t="str">
        <f>'Recreational Summary'!B73</f>
        <v>Methyl ethyl ketone (2-butanone)</v>
      </c>
      <c r="C72" s="264" t="str">
        <f>'Recreational Summary'!C73</f>
        <v>78-93-3</v>
      </c>
      <c r="D72" s="70" t="str">
        <f>'Recreational Summary'!D73</f>
        <v>y</v>
      </c>
      <c r="E72" s="45">
        <f>'Recreational Summary'!E73</f>
        <v>5500</v>
      </c>
      <c r="F72" s="115"/>
      <c r="G72" s="48">
        <f>(F72/E72)*'Recreational Summary'!F73</f>
        <v>0</v>
      </c>
      <c r="H72" s="218"/>
      <c r="I72" s="218" t="str">
        <f>'Recreational Summary'!I73</f>
        <v>In</v>
      </c>
      <c r="J72" s="135" t="s">
        <v>406</v>
      </c>
      <c r="K72" s="19"/>
      <c r="L72" s="19"/>
      <c r="M72" s="19"/>
      <c r="N72" s="19"/>
      <c r="O72" s="19"/>
      <c r="P72" s="19"/>
      <c r="Q72" s="19"/>
      <c r="R72" s="11">
        <f>G72</f>
        <v>0</v>
      </c>
      <c r="S72" s="19"/>
      <c r="T72" s="19"/>
      <c r="U72" s="19"/>
      <c r="V72" s="19"/>
      <c r="W72" s="19"/>
      <c r="X72" s="19"/>
      <c r="Y72" s="53" t="s">
        <v>1357</v>
      </c>
      <c r="Z72" s="257" t="str">
        <f>'Recreational Summary'!K73</f>
        <v>NA</v>
      </c>
      <c r="AA72" s="213"/>
      <c r="AB72" s="212"/>
    </row>
    <row r="73" spans="1:28" x14ac:dyDescent="0.2">
      <c r="A73" s="304">
        <f>'Recreational Summary'!A74</f>
        <v>0</v>
      </c>
      <c r="B73" s="22" t="str">
        <f>'Recreational Summary'!B74</f>
        <v>Methyl isobutyl ketone (MIBK)</v>
      </c>
      <c r="C73" s="264" t="str">
        <f>'Recreational Summary'!C74</f>
        <v>108-10-1</v>
      </c>
      <c r="D73" s="70" t="str">
        <f>'Recreational Summary'!D74</f>
        <v>y</v>
      </c>
      <c r="E73" s="45">
        <f>'Recreational Summary'!E74</f>
        <v>2500</v>
      </c>
      <c r="F73" s="115"/>
      <c r="G73" s="48">
        <f>(F73/E73)*'Recreational Summary'!F74</f>
        <v>0</v>
      </c>
      <c r="H73" s="218"/>
      <c r="I73" s="218" t="str">
        <f>'Recreational Summary'!I74</f>
        <v>Or</v>
      </c>
      <c r="J73" s="30"/>
      <c r="K73" s="19"/>
      <c r="L73" s="19"/>
      <c r="M73" s="19"/>
      <c r="N73" s="19"/>
      <c r="O73" s="11">
        <f>G73</f>
        <v>0</v>
      </c>
      <c r="P73" s="11">
        <f>G73</f>
        <v>0</v>
      </c>
      <c r="Q73" s="19"/>
      <c r="R73" s="11">
        <f>G73</f>
        <v>0</v>
      </c>
      <c r="S73" s="19"/>
      <c r="T73" s="19"/>
      <c r="U73" s="19"/>
      <c r="V73" s="19"/>
      <c r="W73" s="19"/>
      <c r="X73" s="11">
        <f>G73</f>
        <v>0</v>
      </c>
      <c r="Y73" s="53" t="s">
        <v>1357</v>
      </c>
      <c r="Z73" s="257" t="str">
        <f>'Recreational Summary'!K74</f>
        <v>NA</v>
      </c>
      <c r="AA73" s="213"/>
      <c r="AB73" s="212"/>
    </row>
    <row r="74" spans="1:28" x14ac:dyDescent="0.2">
      <c r="A74" s="304">
        <f>'Recreational Summary'!A75</f>
        <v>0</v>
      </c>
      <c r="B74" s="22" t="str">
        <f>'Recreational Summary'!B75</f>
        <v>Naphthalene</v>
      </c>
      <c r="C74" s="264" t="str">
        <f>'Recreational Summary'!C75</f>
        <v>91-20-3</v>
      </c>
      <c r="D74" s="70" t="str">
        <f>'Recreational Summary'!D75</f>
        <v>y</v>
      </c>
      <c r="E74" s="45">
        <f>'Recreational Summary'!E75</f>
        <v>24</v>
      </c>
      <c r="F74" s="115"/>
      <c r="G74" s="48">
        <f>(F74/E74)*'Recreational Summary'!F75</f>
        <v>0</v>
      </c>
      <c r="H74" s="218"/>
      <c r="I74" s="218" t="str">
        <f>'Recreational Summary'!I75</f>
        <v>In</v>
      </c>
      <c r="J74" s="10"/>
      <c r="K74" s="11">
        <f>G74</f>
        <v>0</v>
      </c>
      <c r="L74" s="19"/>
      <c r="M74" s="11"/>
      <c r="N74" s="19"/>
      <c r="O74" s="19"/>
      <c r="P74" s="19"/>
      <c r="Q74" s="19"/>
      <c r="R74" s="19"/>
      <c r="S74" s="11">
        <f>G74</f>
        <v>0</v>
      </c>
      <c r="T74" s="11"/>
      <c r="U74" s="19"/>
      <c r="V74" s="19"/>
      <c r="W74" s="19"/>
      <c r="X74" s="11">
        <f>G74</f>
        <v>0</v>
      </c>
      <c r="Y74" s="53" t="s">
        <v>1357</v>
      </c>
      <c r="Z74" s="257" t="str">
        <f>'Recreational Summary'!K75</f>
        <v>D</v>
      </c>
      <c r="AA74" s="213"/>
      <c r="AB74" s="212"/>
    </row>
    <row r="75" spans="1:28" s="85" customFormat="1" x14ac:dyDescent="0.2">
      <c r="A75" s="304">
        <f>'Recreational Summary'!A76</f>
        <v>0</v>
      </c>
      <c r="B75" s="22" t="str">
        <f>'Recreational Summary'!B76</f>
        <v>n-Propylbenzene</v>
      </c>
      <c r="C75" s="264" t="str">
        <f>'Recreational Summary'!C76</f>
        <v>103-65-1</v>
      </c>
      <c r="D75" s="70" t="str">
        <f>'Recreational Summary'!D76</f>
        <v>y</v>
      </c>
      <c r="E75" s="45">
        <f>'Recreational Summary'!E76</f>
        <v>70</v>
      </c>
      <c r="F75" s="116"/>
      <c r="G75" s="48">
        <f>(F75/E75)*'Recreational Summary'!F76</f>
        <v>0</v>
      </c>
      <c r="H75" s="218"/>
      <c r="I75" s="218" t="str">
        <f>'Recreational Summary'!I76</f>
        <v>In</v>
      </c>
      <c r="J75" s="87"/>
      <c r="K75" s="86"/>
      <c r="L75" s="128">
        <f>G75</f>
        <v>0</v>
      </c>
      <c r="M75" s="86"/>
      <c r="N75" s="86"/>
      <c r="O75" s="128"/>
      <c r="P75" s="86"/>
      <c r="Q75" s="86"/>
      <c r="R75" s="86"/>
      <c r="S75" s="128"/>
      <c r="T75" s="128"/>
      <c r="U75" s="86"/>
      <c r="V75" s="86"/>
      <c r="W75" s="86"/>
      <c r="X75" s="86"/>
      <c r="Y75" s="53" t="s">
        <v>1357</v>
      </c>
      <c r="Z75" s="257" t="str">
        <f>'Recreational Summary'!K76</f>
        <v>NA</v>
      </c>
      <c r="AA75" s="213"/>
      <c r="AB75" s="212"/>
    </row>
    <row r="76" spans="1:28" x14ac:dyDescent="0.2">
      <c r="A76" s="304">
        <f>'Recreational Summary'!A77</f>
        <v>0</v>
      </c>
      <c r="B76" s="22" t="str">
        <f>'Recreational Summary'!B77</f>
        <v>Styrene</v>
      </c>
      <c r="C76" s="264" t="str">
        <f>'Recreational Summary'!C77</f>
        <v>100-42-5</v>
      </c>
      <c r="D76" s="70" t="str">
        <f>'Recreational Summary'!D77</f>
        <v>y</v>
      </c>
      <c r="E76" s="45">
        <f>'Recreational Summary'!E77</f>
        <v>500</v>
      </c>
      <c r="F76" s="115"/>
      <c r="G76" s="48">
        <f>(F76/E76)*'Recreational Summary'!F77</f>
        <v>0</v>
      </c>
      <c r="H76" s="218"/>
      <c r="I76" s="218" t="str">
        <f>'Recreational Summary'!I77</f>
        <v>In</v>
      </c>
      <c r="J76" s="30"/>
      <c r="K76" s="11">
        <f>G76</f>
        <v>0</v>
      </c>
      <c r="L76" s="11">
        <f>G76</f>
        <v>0</v>
      </c>
      <c r="M76" s="19"/>
      <c r="N76" s="19"/>
      <c r="O76" s="19"/>
      <c r="P76" s="11">
        <f t="shared" ref="P76:P83" si="0">G76</f>
        <v>0</v>
      </c>
      <c r="Q76" s="11"/>
      <c r="R76" s="19"/>
      <c r="S76" s="19"/>
      <c r="T76" s="19"/>
      <c r="U76" s="19"/>
      <c r="V76" s="19"/>
      <c r="W76" s="19"/>
      <c r="X76" s="19"/>
      <c r="Y76" s="53" t="s">
        <v>1357</v>
      </c>
      <c r="Z76" s="257" t="str">
        <f>'Recreational Summary'!K77</f>
        <v>?</v>
      </c>
      <c r="AA76" s="213"/>
      <c r="AB76" s="212"/>
    </row>
    <row r="77" spans="1:28" x14ac:dyDescent="0.2">
      <c r="A77" s="304">
        <f>'Recreational Summary'!A78</f>
        <v>0</v>
      </c>
      <c r="B77" s="22" t="str">
        <f>'Recreational Summary'!B78</f>
        <v>1,1,1,2 - Tetrachloroethane</v>
      </c>
      <c r="C77" s="264" t="str">
        <f>'Recreational Summary'!C78</f>
        <v>630-20-6</v>
      </c>
      <c r="D77" s="70" t="str">
        <f>'Recreational Summary'!D78</f>
        <v>y</v>
      </c>
      <c r="E77" s="45">
        <f>'Recreational Summary'!E78</f>
        <v>83</v>
      </c>
      <c r="F77" s="115"/>
      <c r="G77" s="48" t="s">
        <v>1357</v>
      </c>
      <c r="H77" s="218" t="str">
        <f>'Recreational Summary'!H78</f>
        <v>In</v>
      </c>
      <c r="I77" s="218" t="str">
        <f>'Recreational Summary'!I78</f>
        <v>?</v>
      </c>
      <c r="J77" s="135" t="s">
        <v>406</v>
      </c>
      <c r="K77" s="19"/>
      <c r="L77" s="19"/>
      <c r="M77" s="19"/>
      <c r="N77" s="19"/>
      <c r="O77" s="11" t="str">
        <f>G77</f>
        <v>NA</v>
      </c>
      <c r="P77" s="11" t="str">
        <f t="shared" si="0"/>
        <v>NA</v>
      </c>
      <c r="Q77" s="11"/>
      <c r="R77" s="19"/>
      <c r="S77" s="19"/>
      <c r="T77" s="19"/>
      <c r="U77" s="19"/>
      <c r="V77" s="19"/>
      <c r="W77" s="19"/>
      <c r="X77" s="19"/>
      <c r="Y77" s="53">
        <f>(F77/E77)*'Recreational Summary'!L78</f>
        <v>0</v>
      </c>
      <c r="Z77" s="257" t="str">
        <f>'Recreational Summary'!K78</f>
        <v>C</v>
      </c>
      <c r="AA77" s="213"/>
      <c r="AB77" s="212" t="str">
        <f>'Recreational Summary'!O78</f>
        <v>In</v>
      </c>
    </row>
    <row r="78" spans="1:28" x14ac:dyDescent="0.2">
      <c r="A78" s="304">
        <f>'Recreational Summary'!A79</f>
        <v>0</v>
      </c>
      <c r="B78" s="22" t="str">
        <f>'Recreational Summary'!B79</f>
        <v>1,1,2,2 - Tetrachloroethane</v>
      </c>
      <c r="C78" s="264" t="str">
        <f>'Recreational Summary'!C79</f>
        <v>79-34-5</v>
      </c>
      <c r="D78" s="70" t="str">
        <f>'Recreational Summary'!D79</f>
        <v>y</v>
      </c>
      <c r="E78" s="45">
        <f>'Recreational Summary'!E79</f>
        <v>4</v>
      </c>
      <c r="F78" s="115"/>
      <c r="G78" s="48">
        <f>(F78/E78)*'Recreational Summary'!F79</f>
        <v>0</v>
      </c>
      <c r="H78" s="218" t="str">
        <f>'Recreational Summary'!H79</f>
        <v>In</v>
      </c>
      <c r="I78" s="218" t="str">
        <f>'Recreational Summary'!I79</f>
        <v>?</v>
      </c>
      <c r="J78" s="30"/>
      <c r="K78" s="19"/>
      <c r="L78" s="19"/>
      <c r="M78" s="19"/>
      <c r="N78" s="19"/>
      <c r="O78" s="19"/>
      <c r="P78" s="11">
        <f t="shared" si="0"/>
        <v>0</v>
      </c>
      <c r="Q78" s="19"/>
      <c r="R78" s="19"/>
      <c r="S78" s="19"/>
      <c r="T78" s="19"/>
      <c r="U78" s="19"/>
      <c r="V78" s="19"/>
      <c r="W78" s="19"/>
      <c r="X78" s="11">
        <f>G78</f>
        <v>0</v>
      </c>
      <c r="Y78" s="53">
        <f>(F78/E78)*'Recreational Summary'!L79</f>
        <v>0</v>
      </c>
      <c r="Z78" s="257" t="str">
        <f>'Recreational Summary'!K79</f>
        <v>C</v>
      </c>
      <c r="AA78" s="213"/>
      <c r="AB78" s="212" t="str">
        <f>'Recreational Summary'!O79</f>
        <v>In</v>
      </c>
    </row>
    <row r="79" spans="1:28" ht="21.75" x14ac:dyDescent="0.2">
      <c r="A79" s="304">
        <f>'Recreational Summary'!A80</f>
        <v>0</v>
      </c>
      <c r="B79" s="22" t="str">
        <f>'Recreational Summary'!B80</f>
        <v>Tetrachloroethylene (PCE)</v>
      </c>
      <c r="C79" s="264" t="str">
        <f>'Recreational Summary'!C80</f>
        <v>127-18-4</v>
      </c>
      <c r="D79" s="70" t="str">
        <f>'Recreational Summary'!D80</f>
        <v>y</v>
      </c>
      <c r="E79" s="45">
        <f>'Recreational Summary'!E80</f>
        <v>145</v>
      </c>
      <c r="F79" s="115"/>
      <c r="G79" s="48">
        <f>(F79/E79)*'Recreational Summary'!F80</f>
        <v>0</v>
      </c>
      <c r="H79" s="218"/>
      <c r="I79" s="218" t="str">
        <f>'Recreational Summary'!I80</f>
        <v>In</v>
      </c>
      <c r="J79" s="135" t="s">
        <v>407</v>
      </c>
      <c r="K79" s="19"/>
      <c r="L79" s="11">
        <f>G79</f>
        <v>0</v>
      </c>
      <c r="M79" s="201" t="s">
        <v>409</v>
      </c>
      <c r="N79" s="19"/>
      <c r="O79" s="11">
        <f>G79</f>
        <v>0</v>
      </c>
      <c r="P79" s="11">
        <f t="shared" si="0"/>
        <v>0</v>
      </c>
      <c r="Q79" s="200" t="s">
        <v>410</v>
      </c>
      <c r="R79" s="19"/>
      <c r="S79" s="19"/>
      <c r="T79" s="19"/>
      <c r="U79" s="19"/>
      <c r="V79" s="19"/>
      <c r="W79" s="19"/>
      <c r="X79" s="19"/>
      <c r="Y79" s="53">
        <f>(F79/E79)*'Recreational Summary'!L80</f>
        <v>0</v>
      </c>
      <c r="Z79" s="257" t="str">
        <f>'Recreational Summary'!K80</f>
        <v>B2/C</v>
      </c>
      <c r="AA79" s="213"/>
      <c r="AB79" s="212" t="str">
        <f>'Recreational Summary'!O80</f>
        <v>In</v>
      </c>
    </row>
    <row r="80" spans="1:28" x14ac:dyDescent="0.2">
      <c r="A80" s="304">
        <f>'Recreational Summary'!A81</f>
        <v>0</v>
      </c>
      <c r="B80" s="22" t="str">
        <f>'Recreational Summary'!B81</f>
        <v>Toluene</v>
      </c>
      <c r="C80" s="264" t="str">
        <f>'Recreational Summary'!C81</f>
        <v>108-88-3</v>
      </c>
      <c r="D80" s="70" t="str">
        <f>'Recreational Summary'!D81</f>
        <v>y</v>
      </c>
      <c r="E80" s="45">
        <f>'Recreational Summary'!E81</f>
        <v>260</v>
      </c>
      <c r="F80" s="115"/>
      <c r="G80" s="48">
        <f>(F80/E80)*'Recreational Summary'!F81</f>
        <v>0</v>
      </c>
      <c r="H80" s="218"/>
      <c r="I80" s="218" t="str">
        <f>'Recreational Summary'!I81</f>
        <v>In</v>
      </c>
      <c r="J80" s="30"/>
      <c r="K80" s="19"/>
      <c r="L80" s="11">
        <f>G80</f>
        <v>0</v>
      </c>
      <c r="M80" s="19"/>
      <c r="N80" s="19"/>
      <c r="O80" s="11">
        <f>G80</f>
        <v>0</v>
      </c>
      <c r="P80" s="11">
        <f t="shared" si="0"/>
        <v>0</v>
      </c>
      <c r="Q80" s="11"/>
      <c r="R80" s="19"/>
      <c r="S80" s="11">
        <f>G80</f>
        <v>0</v>
      </c>
      <c r="T80" s="11"/>
      <c r="U80" s="19"/>
      <c r="V80" s="19"/>
      <c r="W80" s="19"/>
      <c r="X80" s="19"/>
      <c r="Y80" s="53" t="s">
        <v>1357</v>
      </c>
      <c r="Z80" s="257" t="str">
        <f>'Recreational Summary'!K81</f>
        <v>D</v>
      </c>
      <c r="AA80" s="213"/>
      <c r="AB80" s="212"/>
    </row>
    <row r="81" spans="1:28" x14ac:dyDescent="0.2">
      <c r="A81" s="304">
        <f>'Recreational Summary'!A82</f>
        <v>0</v>
      </c>
      <c r="B81" s="22" t="str">
        <f>'Recreational Summary'!B82</f>
        <v>1,2,4 - Trichlorobenzene</v>
      </c>
      <c r="C81" s="264" t="str">
        <f>'Recreational Summary'!C82</f>
        <v>120-82-1</v>
      </c>
      <c r="D81" s="70" t="str">
        <f>'Recreational Summary'!D82</f>
        <v>y</v>
      </c>
      <c r="E81" s="45">
        <f>'Recreational Summary'!E82</f>
        <v>290</v>
      </c>
      <c r="F81" s="115"/>
      <c r="G81" s="48">
        <f>(F81/E81)*'Recreational Summary'!F82</f>
        <v>0</v>
      </c>
      <c r="H81" s="218"/>
      <c r="I81" s="218" t="str">
        <f>'Recreational Summary'!I82</f>
        <v>Or</v>
      </c>
      <c r="J81" s="10">
        <f>G81</f>
        <v>0</v>
      </c>
      <c r="K81" s="19"/>
      <c r="L81" s="19"/>
      <c r="M81" s="19"/>
      <c r="N81" s="19"/>
      <c r="O81" s="19"/>
      <c r="P81" s="11">
        <f t="shared" si="0"/>
        <v>0</v>
      </c>
      <c r="Q81" s="11"/>
      <c r="R81" s="19"/>
      <c r="S81" s="19"/>
      <c r="T81" s="19"/>
      <c r="U81" s="19"/>
      <c r="V81" s="19"/>
      <c r="W81" s="19"/>
      <c r="X81" s="19"/>
      <c r="Y81" s="53" t="s">
        <v>1357</v>
      </c>
      <c r="Z81" s="257" t="str">
        <f>'Recreational Summary'!K82</f>
        <v>D</v>
      </c>
      <c r="AA81" s="213"/>
      <c r="AB81" s="212"/>
    </row>
    <row r="82" spans="1:28" x14ac:dyDescent="0.2">
      <c r="A82" s="304">
        <f>'Recreational Summary'!A83</f>
        <v>0</v>
      </c>
      <c r="B82" s="22" t="str">
        <f>'Recreational Summary'!B83</f>
        <v>1,1,1 - Trichloroethane</v>
      </c>
      <c r="C82" s="264" t="str">
        <f>'Recreational Summary'!C83</f>
        <v>71-55-6</v>
      </c>
      <c r="D82" s="70" t="str">
        <f>'Recreational Summary'!D83</f>
        <v>y</v>
      </c>
      <c r="E82" s="45">
        <f>'Recreational Summary'!E83</f>
        <v>280</v>
      </c>
      <c r="F82" s="115"/>
      <c r="G82" s="48">
        <f>(F82/E82)*'Recreational Summary'!F83</f>
        <v>0</v>
      </c>
      <c r="H82" s="218"/>
      <c r="I82" s="218" t="str">
        <f>'Recreational Summary'!I83</f>
        <v>In</v>
      </c>
      <c r="J82" s="30"/>
      <c r="K82" s="19"/>
      <c r="L82" s="11">
        <f>G82</f>
        <v>0</v>
      </c>
      <c r="M82" s="19"/>
      <c r="N82" s="19"/>
      <c r="O82" s="19"/>
      <c r="P82" s="11">
        <f t="shared" si="0"/>
        <v>0</v>
      </c>
      <c r="Q82" s="11"/>
      <c r="R82" s="19"/>
      <c r="S82" s="19"/>
      <c r="T82" s="19"/>
      <c r="U82" s="19"/>
      <c r="V82" s="19"/>
      <c r="W82" s="19"/>
      <c r="X82" s="19"/>
      <c r="Y82" s="53" t="s">
        <v>1357</v>
      </c>
      <c r="Z82" s="257" t="str">
        <f>'Recreational Summary'!K83</f>
        <v>D</v>
      </c>
      <c r="AA82" s="213"/>
      <c r="AB82" s="212"/>
    </row>
    <row r="83" spans="1:28" x14ac:dyDescent="0.2">
      <c r="A83" s="304">
        <f>'Recreational Summary'!A84</f>
        <v>0</v>
      </c>
      <c r="B83" s="22" t="str">
        <f>'Recreational Summary'!B84</f>
        <v>1,1,2 - Trichloroethane</v>
      </c>
      <c r="C83" s="264" t="str">
        <f>'Recreational Summary'!C84</f>
        <v>79-00-5</v>
      </c>
      <c r="D83" s="70" t="str">
        <f>'Recreational Summary'!D84</f>
        <v>y</v>
      </c>
      <c r="E83" s="45">
        <f>'Recreational Summary'!E84</f>
        <v>24</v>
      </c>
      <c r="F83" s="115"/>
      <c r="G83" s="48" t="s">
        <v>1357</v>
      </c>
      <c r="H83" s="218" t="str">
        <f>'Recreational Summary'!H84</f>
        <v>In</v>
      </c>
      <c r="I83" s="218" t="str">
        <f>'Recreational Summary'!I84</f>
        <v>?</v>
      </c>
      <c r="J83" s="135" t="s">
        <v>411</v>
      </c>
      <c r="K83" s="11" t="str">
        <f>G83</f>
        <v>NA</v>
      </c>
      <c r="L83" s="201" t="s">
        <v>412</v>
      </c>
      <c r="M83" s="19"/>
      <c r="N83" s="11" t="str">
        <f>G83</f>
        <v>NA</v>
      </c>
      <c r="O83" s="19"/>
      <c r="P83" s="11" t="str">
        <f t="shared" si="0"/>
        <v>NA</v>
      </c>
      <c r="Q83" s="200" t="s">
        <v>405</v>
      </c>
      <c r="R83" s="19"/>
      <c r="S83" s="19"/>
      <c r="T83" s="19"/>
      <c r="U83" s="19"/>
      <c r="V83" s="19"/>
      <c r="W83" s="19"/>
      <c r="X83" s="19"/>
      <c r="Y83" s="53">
        <f>(F83/E83)*'Recreational Summary'!L84</f>
        <v>0</v>
      </c>
      <c r="Z83" s="257" t="str">
        <f>'Recreational Summary'!K84</f>
        <v>C</v>
      </c>
      <c r="AA83" s="213"/>
      <c r="AB83" s="212" t="str">
        <f>'Recreational Summary'!O84</f>
        <v>In</v>
      </c>
    </row>
    <row r="84" spans="1:28" ht="21.75" x14ac:dyDescent="0.2">
      <c r="A84" s="304">
        <f>'Recreational Summary'!A85</f>
        <v>0</v>
      </c>
      <c r="B84" s="22" t="str">
        <f>'Recreational Summary'!B85</f>
        <v>Trichloroethylene (TCE)</v>
      </c>
      <c r="C84" s="264" t="str">
        <f>'Recreational Summary'!C85</f>
        <v>79-01-6</v>
      </c>
      <c r="D84" s="70" t="str">
        <f>'Recreational Summary'!D85</f>
        <v>y</v>
      </c>
      <c r="E84" s="45">
        <f>'Recreational Summary'!E85</f>
        <v>82</v>
      </c>
      <c r="F84" s="115"/>
      <c r="G84" s="48" t="s">
        <v>1357</v>
      </c>
      <c r="H84" s="218"/>
      <c r="I84" s="218"/>
      <c r="J84" s="135" t="s">
        <v>406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3">
        <f>(F84/E84)*'Recreational Summary'!L85</f>
        <v>0</v>
      </c>
      <c r="Z84" s="257" t="str">
        <f>'Recreational Summary'!K85</f>
        <v>B2/C</v>
      </c>
      <c r="AA84" s="213"/>
      <c r="AB84" s="212" t="str">
        <f>'Recreational Summary'!O85</f>
        <v>In</v>
      </c>
    </row>
    <row r="85" spans="1:28" s="85" customFormat="1" x14ac:dyDescent="0.2">
      <c r="A85" s="304">
        <f>'Recreational Summary'!A86</f>
        <v>0</v>
      </c>
      <c r="B85" s="22" t="str">
        <f>'Recreational Summary'!B86</f>
        <v>Trichlorofluoromethane</v>
      </c>
      <c r="C85" s="264" t="str">
        <f>'Recreational Summary'!C86</f>
        <v>75-69-4</v>
      </c>
      <c r="D85" s="70" t="str">
        <f>'Recreational Summary'!D86</f>
        <v>y</v>
      </c>
      <c r="E85" s="45">
        <f>'Recreational Summary'!E86</f>
        <v>168</v>
      </c>
      <c r="F85" s="116"/>
      <c r="G85" s="48">
        <f>(F85/E85)*'Recreational Summary'!F86</f>
        <v>0</v>
      </c>
      <c r="H85" s="218"/>
      <c r="I85" s="218" t="str">
        <f>'Recreational Summary'!I86</f>
        <v>In</v>
      </c>
      <c r="J85" s="87"/>
      <c r="K85" s="86"/>
      <c r="L85" s="86"/>
      <c r="M85" s="86"/>
      <c r="N85" s="86"/>
      <c r="O85" s="128">
        <f>G85</f>
        <v>0</v>
      </c>
      <c r="P85" s="92"/>
      <c r="Q85" s="92"/>
      <c r="R85" s="92"/>
      <c r="S85" s="128">
        <f>G85</f>
        <v>0</v>
      </c>
      <c r="T85" s="128"/>
      <c r="U85" s="86"/>
      <c r="V85" s="86"/>
      <c r="W85" s="86"/>
      <c r="X85" s="128">
        <f>G85</f>
        <v>0</v>
      </c>
      <c r="Y85" s="89" t="s">
        <v>1357</v>
      </c>
      <c r="Z85" s="257" t="str">
        <f>'Recreational Summary'!K86</f>
        <v>NA</v>
      </c>
      <c r="AA85" s="213"/>
      <c r="AB85" s="212"/>
    </row>
    <row r="86" spans="1:28" s="85" customFormat="1" x14ac:dyDescent="0.2">
      <c r="A86" s="304">
        <f>'Recreational Summary'!A87</f>
        <v>0</v>
      </c>
      <c r="B86" s="22" t="str">
        <f>'Recreational Summary'!B87</f>
        <v>1,1,2-Trichloro-1,2,2-trifluoroethane (Freon 113)</v>
      </c>
      <c r="C86" s="264" t="str">
        <f>'Recreational Summary'!C87</f>
        <v>76-13-1</v>
      </c>
      <c r="D86" s="70" t="str">
        <f>'Recreational Summary'!D87</f>
        <v>y</v>
      </c>
      <c r="E86" s="45">
        <f>'Recreational Summary'!E87</f>
        <v>5430</v>
      </c>
      <c r="F86" s="116"/>
      <c r="G86" s="48">
        <f>(F86/E86)*'Recreational Summary'!F87</f>
        <v>0</v>
      </c>
      <c r="H86" s="218"/>
      <c r="I86" s="218" t="str">
        <f>'Recreational Summary'!I87</f>
        <v>In</v>
      </c>
      <c r="J86" s="135" t="s">
        <v>413</v>
      </c>
      <c r="K86" s="86"/>
      <c r="L86" s="128">
        <f>G86</f>
        <v>0</v>
      </c>
      <c r="M86" s="201" t="s">
        <v>414</v>
      </c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128">
        <f>G86</f>
        <v>0</v>
      </c>
      <c r="Y86" s="53" t="s">
        <v>1357</v>
      </c>
      <c r="Z86" s="257" t="str">
        <f>'Recreational Summary'!K87</f>
        <v>NA</v>
      </c>
      <c r="AA86" s="213"/>
      <c r="AB86" s="212"/>
    </row>
    <row r="87" spans="1:28" s="85" customFormat="1" x14ac:dyDescent="0.2">
      <c r="A87" s="304">
        <f>'Recreational Summary'!A88</f>
        <v>0</v>
      </c>
      <c r="B87" s="22" t="str">
        <f>'Recreational Summary'!B88</f>
        <v>1,2,4-Trimethylbenzene</v>
      </c>
      <c r="C87" s="264" t="str">
        <f>'Recreational Summary'!C88</f>
        <v>95-63-6</v>
      </c>
      <c r="D87" s="70" t="str">
        <f>'Recreational Summary'!D88</f>
        <v>y</v>
      </c>
      <c r="E87" s="45">
        <f>'Recreational Summary'!E88</f>
        <v>20</v>
      </c>
      <c r="F87" s="116"/>
      <c r="G87" s="48">
        <f>(F87/E87)*'Recreational Summary'!F88</f>
        <v>0</v>
      </c>
      <c r="H87" s="218"/>
      <c r="I87" s="218" t="str">
        <f>'Recreational Summary'!I88</f>
        <v>In</v>
      </c>
      <c r="J87" s="135"/>
      <c r="K87" s="128">
        <f>G87</f>
        <v>0</v>
      </c>
      <c r="L87" s="128">
        <f>G87</f>
        <v>0</v>
      </c>
      <c r="M87" s="86"/>
      <c r="N87" s="86"/>
      <c r="O87" s="128">
        <f>G87</f>
        <v>0</v>
      </c>
      <c r="P87" s="128">
        <f>G87</f>
        <v>0</v>
      </c>
      <c r="Q87" s="86"/>
      <c r="R87" s="86"/>
      <c r="S87" s="128">
        <f>G87</f>
        <v>0</v>
      </c>
      <c r="T87" s="128"/>
      <c r="U87" s="86"/>
      <c r="V87" s="86"/>
      <c r="W87" s="86"/>
      <c r="X87" s="128">
        <f>G87</f>
        <v>0</v>
      </c>
      <c r="Y87" s="53" t="s">
        <v>1357</v>
      </c>
      <c r="Z87" s="257" t="str">
        <f>'Recreational Summary'!K88</f>
        <v>NA</v>
      </c>
      <c r="AA87" s="213"/>
      <c r="AB87" s="212"/>
    </row>
    <row r="88" spans="1:28" s="85" customFormat="1" x14ac:dyDescent="0.2">
      <c r="A88" s="304">
        <f>'Recreational Summary'!A89</f>
        <v>0</v>
      </c>
      <c r="B88" s="22" t="str">
        <f>'Recreational Summary'!B89</f>
        <v>1,3,5-Trimethylbenzene</v>
      </c>
      <c r="C88" s="264" t="str">
        <f>'Recreational Summary'!C89</f>
        <v>108-67-8</v>
      </c>
      <c r="D88" s="70" t="str">
        <f>'Recreational Summary'!D89</f>
        <v>y</v>
      </c>
      <c r="E88" s="45">
        <f>'Recreational Summary'!E89</f>
        <v>8</v>
      </c>
      <c r="F88" s="116"/>
      <c r="G88" s="48">
        <f>(F88/E88)*'Recreational Summary'!F89</f>
        <v>0</v>
      </c>
      <c r="H88" s="218"/>
      <c r="I88" s="218" t="str">
        <f>'Recreational Summary'!I89</f>
        <v>In</v>
      </c>
      <c r="J88" s="87"/>
      <c r="K88" s="128">
        <f>G88</f>
        <v>0</v>
      </c>
      <c r="L88" s="128">
        <f>G88</f>
        <v>0</v>
      </c>
      <c r="M88" s="86"/>
      <c r="N88" s="86"/>
      <c r="O88" s="128">
        <f>G88</f>
        <v>0</v>
      </c>
      <c r="P88" s="128">
        <f>G88</f>
        <v>0</v>
      </c>
      <c r="Q88" s="86"/>
      <c r="R88" s="86"/>
      <c r="S88" s="128">
        <f>G88</f>
        <v>0</v>
      </c>
      <c r="T88" s="128"/>
      <c r="U88" s="86"/>
      <c r="V88" s="86"/>
      <c r="W88" s="86"/>
      <c r="X88" s="128">
        <f>G88</f>
        <v>0</v>
      </c>
      <c r="Y88" s="53" t="s">
        <v>1357</v>
      </c>
      <c r="Z88" s="257" t="str">
        <f>'Recreational Summary'!K89</f>
        <v>NA</v>
      </c>
      <c r="AA88" s="213"/>
      <c r="AB88" s="212"/>
    </row>
    <row r="89" spans="1:28" ht="21.75" x14ac:dyDescent="0.2">
      <c r="A89" s="304">
        <f>'Recreational Summary'!A90</f>
        <v>0</v>
      </c>
      <c r="B89" s="22" t="str">
        <f>'Recreational Summary'!B90</f>
        <v>Vinyl chloride</v>
      </c>
      <c r="C89" s="264" t="str">
        <f>'Recreational Summary'!C90</f>
        <v>75-01-4</v>
      </c>
      <c r="D89" s="70" t="str">
        <f>'Recreational Summary'!D90</f>
        <v>y</v>
      </c>
      <c r="E89" s="45">
        <f>'Recreational Summary'!E90</f>
        <v>2</v>
      </c>
      <c r="F89" s="115"/>
      <c r="G89" s="48">
        <f>(F89/E89)*'Recreational Summary'!F90</f>
        <v>0</v>
      </c>
      <c r="H89" s="218"/>
      <c r="I89" s="218" t="s">
        <v>1363</v>
      </c>
      <c r="J89" s="135"/>
      <c r="K89" s="19"/>
      <c r="L89" s="19"/>
      <c r="M89" s="19"/>
      <c r="N89" s="19"/>
      <c r="O89" s="19"/>
      <c r="P89" s="11">
        <f>G89</f>
        <v>0</v>
      </c>
      <c r="Q89" s="19"/>
      <c r="R89" s="11">
        <f>G89</f>
        <v>0</v>
      </c>
      <c r="S89" s="19"/>
      <c r="T89" s="19"/>
      <c r="U89" s="19"/>
      <c r="V89" s="19"/>
      <c r="W89" s="19"/>
      <c r="X89" s="19"/>
      <c r="Y89" s="53">
        <f>(F89/E89)*'Recreational Summary'!L90</f>
        <v>0</v>
      </c>
      <c r="Z89" s="257" t="str">
        <f>'Recreational Summary'!K90</f>
        <v>Known</v>
      </c>
      <c r="AA89" s="213"/>
      <c r="AB89" s="212" t="str">
        <f>'Recreational Summary'!O90</f>
        <v>In</v>
      </c>
    </row>
    <row r="90" spans="1:28" x14ac:dyDescent="0.2">
      <c r="A90" s="304">
        <f>'Recreational Summary'!A91</f>
        <v>0</v>
      </c>
      <c r="B90" s="22" t="str">
        <f>'Recreational Summary'!B91</f>
        <v>Xylenes (mixed)</v>
      </c>
      <c r="C90" s="264" t="str">
        <f>'Recreational Summary'!C91</f>
        <v>1330-20-7</v>
      </c>
      <c r="D90" s="70" t="str">
        <f>'Recreational Summary'!D91</f>
        <v>y</v>
      </c>
      <c r="E90" s="45">
        <f>'Recreational Summary'!E91</f>
        <v>110</v>
      </c>
      <c r="F90" s="115"/>
      <c r="G90" s="48">
        <f>(F90/E90)*'Recreational Summary'!F91</f>
        <v>0</v>
      </c>
      <c r="H90" s="218"/>
      <c r="I90" s="218" t="str">
        <f>'Recreational Summary'!I91</f>
        <v>In</v>
      </c>
      <c r="J90" s="30"/>
      <c r="K90" s="19"/>
      <c r="L90" s="11">
        <f>G90</f>
        <v>0</v>
      </c>
      <c r="M90" s="19"/>
      <c r="N90" s="19"/>
      <c r="O90" s="11">
        <f>G90</f>
        <v>0</v>
      </c>
      <c r="P90" s="19"/>
      <c r="Q90" s="19"/>
      <c r="R90" s="11">
        <f>G90</f>
        <v>0</v>
      </c>
      <c r="S90" s="11"/>
      <c r="T90" s="11"/>
      <c r="U90" s="19"/>
      <c r="V90" s="19"/>
      <c r="W90" s="19"/>
      <c r="X90" s="11">
        <f>G90</f>
        <v>0</v>
      </c>
      <c r="Y90" s="53" t="s">
        <v>1357</v>
      </c>
      <c r="Z90" s="257" t="str">
        <f>'Recreational Summary'!K91</f>
        <v>NA</v>
      </c>
      <c r="AA90" s="213"/>
      <c r="AB90" s="212"/>
    </row>
    <row r="91" spans="1:28" x14ac:dyDescent="0.2">
      <c r="A91" s="304" t="str">
        <f>'Recreational Summary'!A92</f>
        <v>Non/Semi Volatile Organics</v>
      </c>
      <c r="B91" s="22"/>
      <c r="C91" s="264"/>
      <c r="D91" s="123"/>
      <c r="E91" s="45"/>
      <c r="F91" s="116"/>
      <c r="G91" s="48"/>
      <c r="H91" s="218"/>
      <c r="I91" s="218"/>
      <c r="J91" s="87"/>
      <c r="K91" s="128"/>
      <c r="L91" s="92"/>
      <c r="M91" s="92"/>
      <c r="N91" s="92"/>
      <c r="O91" s="92"/>
      <c r="P91" s="86"/>
      <c r="Q91" s="86"/>
      <c r="R91" s="86"/>
      <c r="S91" s="86"/>
      <c r="T91" s="86"/>
      <c r="U91" s="86"/>
      <c r="V91" s="86"/>
      <c r="W91" s="86"/>
      <c r="X91" s="86"/>
      <c r="Y91" s="89"/>
      <c r="Z91" s="257"/>
      <c r="AA91" s="213"/>
      <c r="AB91" s="212"/>
    </row>
    <row r="92" spans="1:28" ht="21.75" x14ac:dyDescent="0.2">
      <c r="A92" s="304">
        <f>'Recreational Summary'!A93</f>
        <v>0</v>
      </c>
      <c r="B92" s="22" t="str">
        <f>'Recreational Summary'!B93</f>
        <v>Benzoic acid</v>
      </c>
      <c r="C92" s="264" t="str">
        <f>'Recreational Summary'!C93</f>
        <v>65-85-0</v>
      </c>
      <c r="D92" s="123"/>
      <c r="E92" s="45">
        <f>'Recreational Summary'!E93</f>
        <v>83000</v>
      </c>
      <c r="F92" s="116"/>
      <c r="G92" s="48">
        <f>(F92/E92)*'Recreational Summary'!F93</f>
        <v>0</v>
      </c>
      <c r="H92" s="218"/>
      <c r="I92" s="219" t="str">
        <f>'Recreational Summary'!I93</f>
        <v>In Or</v>
      </c>
      <c r="J92" s="135"/>
      <c r="K92" s="128"/>
      <c r="L92" s="92"/>
      <c r="M92" s="92"/>
      <c r="N92" s="92"/>
      <c r="O92" s="92"/>
      <c r="P92" s="86"/>
      <c r="Q92" s="86"/>
      <c r="R92" s="86"/>
      <c r="S92" s="86"/>
      <c r="T92" s="86"/>
      <c r="U92" s="86"/>
      <c r="V92" s="86"/>
      <c r="W92" s="86"/>
      <c r="X92" s="86"/>
      <c r="Y92" s="89" t="s">
        <v>1357</v>
      </c>
      <c r="Z92" s="257" t="str">
        <f>'Recreational Summary'!K93</f>
        <v>D</v>
      </c>
      <c r="AA92" s="213"/>
      <c r="AB92" s="212"/>
    </row>
    <row r="93" spans="1:28" s="85" customFormat="1" x14ac:dyDescent="0.2">
      <c r="A93" s="304">
        <f>'Recreational Summary'!A94</f>
        <v>0</v>
      </c>
      <c r="B93" s="22" t="str">
        <f>'Recreational Summary'!B94</f>
        <v>Benzyl alcohol</v>
      </c>
      <c r="C93" s="264" t="str">
        <f>'Recreational Summary'!C94</f>
        <v>100-51-6</v>
      </c>
      <c r="D93" s="123"/>
      <c r="E93" s="45">
        <f>'Recreational Summary'!E94</f>
        <v>9500</v>
      </c>
      <c r="F93" s="116"/>
      <c r="G93" s="48">
        <f>(F93/E93)*'Recreational Summary'!F94</f>
        <v>0</v>
      </c>
      <c r="H93" s="218" t="str">
        <f>'Recreational Summary'!H94</f>
        <v>In</v>
      </c>
      <c r="I93" s="218" t="str">
        <f>'Recreational Summary'!I94</f>
        <v>Or</v>
      </c>
      <c r="J93" s="87"/>
      <c r="K93" s="88"/>
      <c r="L93" s="86"/>
      <c r="M93" s="86"/>
      <c r="N93" s="86"/>
      <c r="O93" s="86"/>
      <c r="P93" s="128">
        <f>G93</f>
        <v>0</v>
      </c>
      <c r="Q93" s="86"/>
      <c r="R93" s="86"/>
      <c r="S93" s="86"/>
      <c r="T93" s="86"/>
      <c r="U93" s="86"/>
      <c r="V93" s="86"/>
      <c r="W93" s="86"/>
      <c r="X93" s="86"/>
      <c r="Y93" s="89" t="s">
        <v>1357</v>
      </c>
      <c r="Z93" s="257" t="str">
        <f>'Recreational Summary'!K94</f>
        <v>NA</v>
      </c>
      <c r="AA93" s="213"/>
      <c r="AB93" s="212"/>
    </row>
    <row r="94" spans="1:28" x14ac:dyDescent="0.2">
      <c r="A94" s="304">
        <f>'Recreational Summary'!A95</f>
        <v>0</v>
      </c>
      <c r="B94" s="22" t="str">
        <f>'Recreational Summary'!B95</f>
        <v>Bis (2 - chloroethyl)ether</v>
      </c>
      <c r="C94" s="264" t="str">
        <f>'Recreational Summary'!C95</f>
        <v>111-44-4</v>
      </c>
      <c r="D94" s="123"/>
      <c r="E94" s="45">
        <f>'Recreational Summary'!E95</f>
        <v>6</v>
      </c>
      <c r="F94" s="115"/>
      <c r="G94" s="48" t="s">
        <v>1357</v>
      </c>
      <c r="H94" s="218"/>
      <c r="I94" s="218"/>
      <c r="J94" s="135" t="s">
        <v>406</v>
      </c>
      <c r="K94" s="19"/>
      <c r="L94" s="92"/>
      <c r="M94" s="92"/>
      <c r="N94" s="92"/>
      <c r="O94" s="92"/>
      <c r="P94" s="19"/>
      <c r="Q94" s="19"/>
      <c r="R94" s="19"/>
      <c r="S94" s="19"/>
      <c r="T94" s="19"/>
      <c r="U94" s="19"/>
      <c r="V94" s="19"/>
      <c r="W94" s="19"/>
      <c r="X94" s="19"/>
      <c r="Y94" s="53">
        <f>(F94/E94)*'Recreational Summary'!L95</f>
        <v>0</v>
      </c>
      <c r="Z94" s="257" t="str">
        <f>'Recreational Summary'!K95</f>
        <v>B2</v>
      </c>
      <c r="AA94" s="213"/>
      <c r="AB94" s="212" t="str">
        <f>'Recreational Summary'!O95</f>
        <v>In</v>
      </c>
    </row>
    <row r="95" spans="1:28" x14ac:dyDescent="0.2">
      <c r="A95" s="304">
        <f>'Recreational Summary'!A96</f>
        <v>0</v>
      </c>
      <c r="B95" s="22" t="str">
        <f>'Recreational Summary'!B96</f>
        <v>Bis (chloromethyl) ether</v>
      </c>
      <c r="C95" s="264" t="str">
        <f>'Recreational Summary'!C96</f>
        <v>542-88-1</v>
      </c>
      <c r="D95" s="123"/>
      <c r="E95" s="45">
        <f>'Recreational Summary'!E96</f>
        <v>6.0000000000000001E-3</v>
      </c>
      <c r="F95" s="115"/>
      <c r="G95" s="48" t="s">
        <v>1357</v>
      </c>
      <c r="H95" s="218"/>
      <c r="I95" s="218"/>
      <c r="J95" s="135" t="s">
        <v>406</v>
      </c>
      <c r="K95" s="19"/>
      <c r="L95" s="92"/>
      <c r="M95" s="92"/>
      <c r="N95" s="92"/>
      <c r="O95" s="92"/>
      <c r="P95" s="19"/>
      <c r="Q95" s="19"/>
      <c r="R95" s="19"/>
      <c r="S95" s="19"/>
      <c r="T95" s="19"/>
      <c r="U95" s="19"/>
      <c r="V95" s="19"/>
      <c r="W95" s="19"/>
      <c r="X95" s="19"/>
      <c r="Y95" s="53">
        <f>(F95/E95)*'Recreational Summary'!L96</f>
        <v>0</v>
      </c>
      <c r="Z95" s="257" t="str">
        <f>'Recreational Summary'!K96</f>
        <v>A</v>
      </c>
      <c r="AA95" s="213"/>
      <c r="AB95" s="212" t="str">
        <f>'Recreational Summary'!O96</f>
        <v>In</v>
      </c>
    </row>
    <row r="96" spans="1:28" x14ac:dyDescent="0.2">
      <c r="A96" s="304">
        <f>'Recreational Summary'!A97</f>
        <v>0</v>
      </c>
      <c r="B96" s="22" t="str">
        <f>'Recreational Summary'!B97</f>
        <v>Bromoform (tribromomethane)</v>
      </c>
      <c r="C96" s="264" t="str">
        <f>'Recreational Summary'!C97</f>
        <v>75-25-2</v>
      </c>
      <c r="D96" s="123"/>
      <c r="E96" s="45">
        <f>'Recreational Summary'!E97</f>
        <v>630</v>
      </c>
      <c r="F96" s="115"/>
      <c r="G96" s="48">
        <f>(F96/E96)*'Recreational Summary'!F97</f>
        <v>0</v>
      </c>
      <c r="H96" s="218" t="str">
        <f>'Recreational Summary'!H97</f>
        <v>In</v>
      </c>
      <c r="I96" s="218" t="str">
        <f>'Recreational Summary'!I97</f>
        <v>?</v>
      </c>
      <c r="J96" s="30"/>
      <c r="K96" s="19"/>
      <c r="L96" s="92"/>
      <c r="M96" s="92"/>
      <c r="N96" s="92"/>
      <c r="O96" s="92"/>
      <c r="P96" s="11">
        <f>G96</f>
        <v>0</v>
      </c>
      <c r="Q96" s="11"/>
      <c r="R96" s="19"/>
      <c r="S96" s="19"/>
      <c r="T96" s="19"/>
      <c r="U96" s="19"/>
      <c r="V96" s="19"/>
      <c r="W96" s="19"/>
      <c r="X96" s="19"/>
      <c r="Y96" s="53">
        <f>(F96/E96)*'Recreational Summary'!L97</f>
        <v>0</v>
      </c>
      <c r="Z96" s="257" t="str">
        <f>'Recreational Summary'!K97</f>
        <v>B2</v>
      </c>
      <c r="AA96" s="213"/>
      <c r="AB96" s="212" t="str">
        <f>'Recreational Summary'!O97</f>
        <v>In</v>
      </c>
    </row>
    <row r="97" spans="1:28" s="85" customFormat="1" x14ac:dyDescent="0.2">
      <c r="A97" s="304">
        <f>'Recreational Summary'!A98</f>
        <v>0</v>
      </c>
      <c r="B97" s="22" t="str">
        <f>'Recreational Summary'!B98</f>
        <v>Butyl benzylphthalate</v>
      </c>
      <c r="C97" s="264" t="str">
        <f>'Recreational Summary'!C98</f>
        <v>85-68-7</v>
      </c>
      <c r="D97" s="123"/>
      <c r="E97" s="45">
        <f>'Recreational Summary'!E98</f>
        <v>623</v>
      </c>
      <c r="F97" s="116"/>
      <c r="G97" s="48">
        <f>(F97/E97)*'Recreational Summary'!F98</f>
        <v>0</v>
      </c>
      <c r="H97" s="218"/>
      <c r="I97" s="218" t="str">
        <f>'Recreational Summary'!I98</f>
        <v>Or</v>
      </c>
      <c r="J97" s="87"/>
      <c r="K97" s="86"/>
      <c r="L97" s="88"/>
      <c r="M97" s="86"/>
      <c r="N97" s="86"/>
      <c r="O97" s="86"/>
      <c r="P97" s="128">
        <f>G97</f>
        <v>0</v>
      </c>
      <c r="Q97" s="86"/>
      <c r="R97" s="86"/>
      <c r="S97" s="86"/>
      <c r="T97" s="86"/>
      <c r="U97" s="86"/>
      <c r="V97" s="86"/>
      <c r="W97" s="86"/>
      <c r="X97" s="86"/>
      <c r="Y97" s="53" t="s">
        <v>1357</v>
      </c>
      <c r="Z97" s="257" t="str">
        <f>'Recreational Summary'!K98</f>
        <v>C</v>
      </c>
      <c r="AA97" s="213"/>
      <c r="AB97" s="212"/>
    </row>
    <row r="98" spans="1:28" x14ac:dyDescent="0.2">
      <c r="A98" s="304">
        <f>'Recreational Summary'!A99</f>
        <v>0</v>
      </c>
      <c r="B98" s="22" t="str">
        <f>'Recreational Summary'!B99</f>
        <v>Dibenzofuran</v>
      </c>
      <c r="C98" s="264" t="str">
        <f>'Recreational Summary'!C99</f>
        <v>132-64-9</v>
      </c>
      <c r="D98" s="123"/>
      <c r="E98" s="45">
        <f>'Recreational Summary'!E99</f>
        <v>130</v>
      </c>
      <c r="F98" s="115"/>
      <c r="G98" s="48">
        <f>(F98/E98)*'Recreational Summary'!F99</f>
        <v>0</v>
      </c>
      <c r="H98" s="218" t="str">
        <f>'Recreational Summary'!H99</f>
        <v>In</v>
      </c>
      <c r="I98" s="218" t="str">
        <f>'Recreational Summary'!I99</f>
        <v>Or</v>
      </c>
      <c r="J98" s="30"/>
      <c r="K98" s="19"/>
      <c r="L98" s="11"/>
      <c r="M98" s="11"/>
      <c r="N98" s="19"/>
      <c r="O98" s="11">
        <f>G98</f>
        <v>0</v>
      </c>
      <c r="P98" s="19"/>
      <c r="Q98" s="19"/>
      <c r="R98" s="19"/>
      <c r="S98" s="19"/>
      <c r="T98" s="19"/>
      <c r="U98" s="19"/>
      <c r="V98" s="19"/>
      <c r="W98" s="19"/>
      <c r="X98" s="19"/>
      <c r="Y98" s="53" t="s">
        <v>1357</v>
      </c>
      <c r="Z98" s="257" t="str">
        <f>'Recreational Summary'!K99</f>
        <v>NA</v>
      </c>
      <c r="AA98" s="213"/>
      <c r="AB98" s="212"/>
    </row>
    <row r="99" spans="1:28" x14ac:dyDescent="0.2">
      <c r="A99" s="304">
        <f>'Recreational Summary'!A100</f>
        <v>0</v>
      </c>
      <c r="B99" s="22" t="str">
        <f>'Recreational Summary'!B100</f>
        <v>1,4 - Dibromobenzene</v>
      </c>
      <c r="C99" s="264" t="str">
        <f>'Recreational Summary'!C100</f>
        <v>106-37-6</v>
      </c>
      <c r="D99" s="123"/>
      <c r="E99" s="45">
        <f>'Recreational Summary'!E100</f>
        <v>306</v>
      </c>
      <c r="F99" s="115"/>
      <c r="G99" s="48">
        <f>(F99/E99)*'Recreational Summary'!F100</f>
        <v>0</v>
      </c>
      <c r="H99" s="218" t="str">
        <f>'Recreational Summary'!H100</f>
        <v>In</v>
      </c>
      <c r="I99" s="218" t="str">
        <f>'Recreational Summary'!I100</f>
        <v>?</v>
      </c>
      <c r="J99" s="30"/>
      <c r="K99" s="19"/>
      <c r="L99" s="19"/>
      <c r="M99" s="19"/>
      <c r="N99" s="19"/>
      <c r="O99" s="19"/>
      <c r="P99" s="11">
        <f>G99</f>
        <v>0</v>
      </c>
      <c r="Q99" s="11"/>
      <c r="R99" s="19"/>
      <c r="S99" s="19"/>
      <c r="T99" s="19"/>
      <c r="U99" s="19"/>
      <c r="V99" s="19"/>
      <c r="W99" s="19"/>
      <c r="X99" s="19"/>
      <c r="Y99" s="53" t="s">
        <v>1357</v>
      </c>
      <c r="Z99" s="257" t="str">
        <f>'Recreational Summary'!K100</f>
        <v>NA</v>
      </c>
      <c r="AA99" s="213"/>
      <c r="AB99" s="212"/>
    </row>
    <row r="100" spans="1:28" x14ac:dyDescent="0.2">
      <c r="A100" s="304">
        <f>'Recreational Summary'!A101</f>
        <v>0</v>
      </c>
      <c r="B100" s="22" t="str">
        <f>'Recreational Summary'!B101</f>
        <v>Dibromochloromethane</v>
      </c>
      <c r="C100" s="264" t="str">
        <f>'Recreational Summary'!C101</f>
        <v>124-48-1</v>
      </c>
      <c r="D100" s="123"/>
      <c r="E100" s="45">
        <f>'Recreational Summary'!E101</f>
        <v>30</v>
      </c>
      <c r="F100" s="115"/>
      <c r="G100" s="48" t="s">
        <v>1357</v>
      </c>
      <c r="H100" s="218" t="str">
        <f>'Recreational Summary'!H101</f>
        <v>In</v>
      </c>
      <c r="I100" s="218" t="str">
        <f>'Recreational Summary'!I101</f>
        <v>?</v>
      </c>
      <c r="J100" s="135" t="s">
        <v>406</v>
      </c>
      <c r="K100" s="19"/>
      <c r="L100" s="19"/>
      <c r="M100" s="19"/>
      <c r="N100" s="19"/>
      <c r="O100" s="19"/>
      <c r="P100" s="11" t="str">
        <f>G100</f>
        <v>NA</v>
      </c>
      <c r="Q100" s="11"/>
      <c r="R100" s="19"/>
      <c r="S100" s="19"/>
      <c r="T100" s="19"/>
      <c r="U100" s="19"/>
      <c r="V100" s="19"/>
      <c r="W100" s="19"/>
      <c r="X100" s="19"/>
      <c r="Y100" s="53">
        <f>(F100/E100)*'Recreational Summary'!L101</f>
        <v>0</v>
      </c>
      <c r="Z100" s="257" t="str">
        <f>'Recreational Summary'!K101</f>
        <v>C</v>
      </c>
      <c r="AA100" s="213"/>
      <c r="AB100" s="212" t="str">
        <f>'Recreational Summary'!O101</f>
        <v>In</v>
      </c>
    </row>
    <row r="101" spans="1:28" x14ac:dyDescent="0.2">
      <c r="A101" s="304">
        <f>'Recreational Summary'!A102</f>
        <v>0</v>
      </c>
      <c r="B101" s="22" t="str">
        <f>'Recreational Summary'!B102</f>
        <v>Dibutyl phthalate</v>
      </c>
      <c r="C101" s="264" t="str">
        <f>'Recreational Summary'!C102</f>
        <v>84-74-2</v>
      </c>
      <c r="D101" s="123"/>
      <c r="E101" s="45">
        <f>'Recreational Summary'!E102</f>
        <v>3070</v>
      </c>
      <c r="F101" s="115"/>
      <c r="G101" s="48">
        <f>(F101/E101)*'Recreational Summary'!F102</f>
        <v>0</v>
      </c>
      <c r="H101" s="218"/>
      <c r="I101" s="218" t="str">
        <f>'Recreational Summary'!I102</f>
        <v>Or</v>
      </c>
      <c r="J101" s="3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1">
        <f>G101</f>
        <v>0</v>
      </c>
      <c r="Y101" s="53" t="s">
        <v>1357</v>
      </c>
      <c r="Z101" s="257" t="str">
        <f>'Recreational Summary'!K102</f>
        <v>D</v>
      </c>
      <c r="AA101" s="213"/>
      <c r="AB101" s="212"/>
    </row>
    <row r="102" spans="1:28" x14ac:dyDescent="0.2">
      <c r="A102" s="304">
        <f>'Recreational Summary'!A103</f>
        <v>0</v>
      </c>
      <c r="B102" s="22" t="str">
        <f>'Recreational Summary'!B103</f>
        <v>1,2 - Dichlorobenzene</v>
      </c>
      <c r="C102" s="264" t="str">
        <f>'Recreational Summary'!C103</f>
        <v>95-50-1</v>
      </c>
      <c r="D102" s="123"/>
      <c r="E102" s="45">
        <f>'Recreational Summary'!E103</f>
        <v>63</v>
      </c>
      <c r="F102" s="115"/>
      <c r="G102" s="48">
        <f>(F102/E102)*'Recreational Summary'!F103</f>
        <v>0</v>
      </c>
      <c r="H102" s="218"/>
      <c r="I102" s="218" t="str">
        <f>'Recreational Summary'!I103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1">
        <f>G102</f>
        <v>0</v>
      </c>
      <c r="Y102" s="53" t="s">
        <v>1357</v>
      </c>
      <c r="Z102" s="257" t="str">
        <f>'Recreational Summary'!K103</f>
        <v>D</v>
      </c>
      <c r="AA102" s="213"/>
      <c r="AB102" s="212"/>
    </row>
    <row r="103" spans="1:28" x14ac:dyDescent="0.2">
      <c r="A103" s="304">
        <f>'Recreational Summary'!A104</f>
        <v>0</v>
      </c>
      <c r="B103" s="22" t="str">
        <f>'Recreational Summary'!B104</f>
        <v>1,3 - Dichlorobenzene</v>
      </c>
      <c r="C103" s="264" t="str">
        <f>'Recreational Summary'!C104</f>
        <v>541-73-1</v>
      </c>
      <c r="D103" s="123"/>
      <c r="E103" s="45">
        <f>'Recreational Summary'!E104</f>
        <v>32</v>
      </c>
      <c r="F103" s="115"/>
      <c r="G103" s="48">
        <f>(F103/E103)*'Recreational Summary'!F104</f>
        <v>0</v>
      </c>
      <c r="H103" s="218" t="str">
        <f>'Recreational Summary'!H104</f>
        <v>In</v>
      </c>
      <c r="I103" s="218" t="str">
        <f>'Recreational Summary'!I104</f>
        <v>?</v>
      </c>
      <c r="J103" s="30"/>
      <c r="K103" s="19"/>
      <c r="L103" s="19"/>
      <c r="M103" s="19"/>
      <c r="N103" s="19"/>
      <c r="O103" s="19"/>
      <c r="P103" s="11">
        <f>G103</f>
        <v>0</v>
      </c>
      <c r="Q103" s="19"/>
      <c r="R103" s="19"/>
      <c r="S103" s="19"/>
      <c r="T103" s="19"/>
      <c r="U103" s="19"/>
      <c r="V103" s="19"/>
      <c r="W103" s="11">
        <f>G103</f>
        <v>0</v>
      </c>
      <c r="X103" s="11"/>
      <c r="Y103" s="53" t="s">
        <v>1357</v>
      </c>
      <c r="Z103" s="257" t="str">
        <f>'Recreational Summary'!K104</f>
        <v>D</v>
      </c>
      <c r="AA103" s="213"/>
      <c r="AB103" s="212"/>
    </row>
    <row r="104" spans="1:28" ht="21.75" x14ac:dyDescent="0.2">
      <c r="A104" s="304">
        <f>'Recreational Summary'!A105</f>
        <v>0</v>
      </c>
      <c r="B104" s="22" t="str">
        <f>'Recreational Summary'!B105</f>
        <v>1,4 - Dichlorobenzene</v>
      </c>
      <c r="C104" s="264" t="str">
        <f>'Recreational Summary'!C105</f>
        <v>106-46-7</v>
      </c>
      <c r="D104" s="123"/>
      <c r="E104" s="45">
        <f>'Recreational Summary'!E105</f>
        <v>72</v>
      </c>
      <c r="F104" s="115"/>
      <c r="G104" s="48">
        <f>(F104/E104)*'Recreational Summary'!F105</f>
        <v>0</v>
      </c>
      <c r="H104" s="219" t="str">
        <f>'Recreational Summary'!H105</f>
        <v>Or De</v>
      </c>
      <c r="I104" s="218" t="str">
        <f>'Recreational Summary'!I105</f>
        <v>In</v>
      </c>
      <c r="J104" s="135" t="s">
        <v>406</v>
      </c>
      <c r="K104" s="19"/>
      <c r="L104" s="19"/>
      <c r="M104" s="19"/>
      <c r="N104" s="19"/>
      <c r="O104" s="11">
        <f>G104</f>
        <v>0</v>
      </c>
      <c r="P104" s="11">
        <f>G104</f>
        <v>0</v>
      </c>
      <c r="Q104" s="11"/>
      <c r="R104" s="19"/>
      <c r="S104" s="19"/>
      <c r="T104" s="19"/>
      <c r="U104" s="19"/>
      <c r="V104" s="19"/>
      <c r="W104" s="19"/>
      <c r="X104" s="19"/>
      <c r="Y104" s="53">
        <f>(F104/E104)*'Recreational Summary'!L105</f>
        <v>0</v>
      </c>
      <c r="Z104" s="257" t="str">
        <f>'Recreational Summary'!K105</f>
        <v>C</v>
      </c>
      <c r="AA104" s="213"/>
      <c r="AB104" s="212" t="str">
        <f>'Recreational Summary'!O105</f>
        <v>In</v>
      </c>
    </row>
    <row r="105" spans="1:28" x14ac:dyDescent="0.2">
      <c r="A105" s="304">
        <f>'Recreational Summary'!A106</f>
        <v>0</v>
      </c>
      <c r="B105" s="22" t="str">
        <f>'Recreational Summary'!B106</f>
        <v>3,3' - Dichlorobenzidine</v>
      </c>
      <c r="C105" s="264" t="str">
        <f>'Recreational Summary'!C106</f>
        <v>91-94-1</v>
      </c>
      <c r="D105" s="123"/>
      <c r="E105" s="45">
        <f>'Recreational Summary'!E106</f>
        <v>30</v>
      </c>
      <c r="F105" s="115"/>
      <c r="G105" s="48" t="s">
        <v>1357</v>
      </c>
      <c r="H105" s="218"/>
      <c r="I105" s="218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3">
        <f>(F105/E105)*'Recreational Summary'!L106</f>
        <v>0</v>
      </c>
      <c r="Z105" s="257" t="str">
        <f>'Recreational Summary'!K106</f>
        <v>B2</v>
      </c>
      <c r="AA105" s="213"/>
      <c r="AB105" s="212" t="str">
        <f>'Recreational Summary'!O106</f>
        <v>Or</v>
      </c>
    </row>
    <row r="106" spans="1:28" s="85" customFormat="1" x14ac:dyDescent="0.2">
      <c r="A106" s="304">
        <f>'Recreational Summary'!A107</f>
        <v>0</v>
      </c>
      <c r="B106" s="22" t="str">
        <f>'Recreational Summary'!B107</f>
        <v>2,4-Dichlorophenol</v>
      </c>
      <c r="C106" s="264" t="str">
        <f>'Recreational Summary'!C107</f>
        <v>120-83-2</v>
      </c>
      <c r="D106" s="123"/>
      <c r="E106" s="45">
        <f>'Recreational Summary'!E107</f>
        <v>61</v>
      </c>
      <c r="F106" s="116"/>
      <c r="G106" s="48">
        <f>(F106/E106)*'Recreational Summary'!F107</f>
        <v>0</v>
      </c>
      <c r="H106" s="218"/>
      <c r="I106" s="218" t="str">
        <f>'Recreational Summary'!I107</f>
        <v>Or</v>
      </c>
      <c r="J106" s="87"/>
      <c r="K106" s="92"/>
      <c r="L106" s="92"/>
      <c r="M106" s="92"/>
      <c r="N106" s="128">
        <f>G106</f>
        <v>0</v>
      </c>
      <c r="O106" s="92"/>
      <c r="P106" s="128"/>
      <c r="Q106" s="88"/>
      <c r="R106" s="86"/>
      <c r="S106" s="86"/>
      <c r="T106" s="86"/>
      <c r="U106" s="86"/>
      <c r="V106" s="86"/>
      <c r="W106" s="86"/>
      <c r="X106" s="86"/>
      <c r="Y106" s="89" t="s">
        <v>1357</v>
      </c>
      <c r="Z106" s="257" t="str">
        <f>'Recreational Summary'!K107</f>
        <v>NA</v>
      </c>
      <c r="AA106" s="213"/>
      <c r="AB106" s="212"/>
    </row>
    <row r="107" spans="1:28" x14ac:dyDescent="0.2">
      <c r="A107" s="304">
        <f>'Recreational Summary'!A108</f>
        <v>0</v>
      </c>
      <c r="B107" s="22" t="str">
        <f>'Recreational Summary'!B108</f>
        <v>Di(2 - ethylhexyl)phthalate (bis-ethylhexyl phthalate)</v>
      </c>
      <c r="C107" s="264" t="str">
        <f>'Recreational Summary'!C108</f>
        <v>117-81-7</v>
      </c>
      <c r="D107" s="123"/>
      <c r="E107" s="45">
        <f>'Recreational Summary'!E108</f>
        <v>690</v>
      </c>
      <c r="F107" s="115"/>
      <c r="G107" s="48">
        <f>(F107/E107)*'Recreational Summary'!F108</f>
        <v>0</v>
      </c>
      <c r="H107" s="218" t="str">
        <f>'Recreational Summary'!H108</f>
        <v>In</v>
      </c>
      <c r="I107" s="218" t="str">
        <f>'Recreational Summary'!I108</f>
        <v>Or</v>
      </c>
      <c r="J107" s="30"/>
      <c r="K107" s="19"/>
      <c r="L107" s="19"/>
      <c r="M107" s="19"/>
      <c r="N107" s="19"/>
      <c r="O107" s="19"/>
      <c r="P107" s="11">
        <f>G107</f>
        <v>0</v>
      </c>
      <c r="Q107" s="11"/>
      <c r="R107" s="19"/>
      <c r="S107" s="19"/>
      <c r="T107" s="19"/>
      <c r="U107" s="19"/>
      <c r="V107" s="19"/>
      <c r="W107" s="19"/>
      <c r="X107" s="19"/>
      <c r="Y107" s="53">
        <f>(F107/E107)*'Recreational Summary'!L108</f>
        <v>0</v>
      </c>
      <c r="Z107" s="257" t="str">
        <f>'Recreational Summary'!K108</f>
        <v>B2</v>
      </c>
      <c r="AA107" s="213"/>
      <c r="AB107" s="212" t="str">
        <f>'Recreational Summary'!O108</f>
        <v>Or</v>
      </c>
    </row>
    <row r="108" spans="1:28" x14ac:dyDescent="0.2">
      <c r="A108" s="304">
        <f>'Recreational Summary'!A109</f>
        <v>0</v>
      </c>
      <c r="B108" s="22" t="str">
        <f>'Recreational Summary'!B109</f>
        <v>2,4-Dimethylphenol</v>
      </c>
      <c r="C108" s="264" t="str">
        <f>'Recreational Summary'!C109</f>
        <v>105-67-9</v>
      </c>
      <c r="D108" s="123"/>
      <c r="E108" s="45">
        <f>'Recreational Summary'!E109</f>
        <v>530</v>
      </c>
      <c r="F108" s="115"/>
      <c r="G108" s="48">
        <f>(F108/E108)*'Recreational Summary'!F109</f>
        <v>0</v>
      </c>
      <c r="H108" s="218"/>
      <c r="I108" s="218" t="str">
        <f>'Recreational Summary'!I109</f>
        <v>Or</v>
      </c>
      <c r="J108" s="30"/>
      <c r="K108" s="11">
        <f>G108</f>
        <v>0</v>
      </c>
      <c r="L108" s="11">
        <f>G108</f>
        <v>0</v>
      </c>
      <c r="M108" s="19"/>
      <c r="N108" s="19"/>
      <c r="O108" s="19"/>
      <c r="P108" s="11"/>
      <c r="Q108" s="11"/>
      <c r="R108" s="19"/>
      <c r="S108" s="19"/>
      <c r="T108" s="19"/>
      <c r="U108" s="19"/>
      <c r="V108" s="19"/>
      <c r="W108" s="19"/>
      <c r="X108" s="19"/>
      <c r="Y108" s="53" t="s">
        <v>1357</v>
      </c>
      <c r="Z108" s="257" t="str">
        <f>'Recreational Summary'!K109</f>
        <v>NA</v>
      </c>
      <c r="AA108" s="213"/>
      <c r="AB108" s="212"/>
    </row>
    <row r="109" spans="1:28" x14ac:dyDescent="0.2">
      <c r="A109" s="304">
        <f>'Recreational Summary'!A110</f>
        <v>0</v>
      </c>
      <c r="B109" s="22" t="str">
        <f>'Recreational Summary'!B110</f>
        <v>Di - n - octyl phthalate</v>
      </c>
      <c r="C109" s="264" t="str">
        <f>'Recreational Summary'!C110</f>
        <v>117-84-0</v>
      </c>
      <c r="D109" s="123"/>
      <c r="E109" s="45">
        <f>'Recreational Summary'!E110</f>
        <v>630</v>
      </c>
      <c r="F109" s="115"/>
      <c r="G109" s="48">
        <f>(F109/E109)*'Recreational Summary'!F110</f>
        <v>0</v>
      </c>
      <c r="H109" s="218"/>
      <c r="I109" s="218" t="str">
        <f>'Recreational Summary'!I110</f>
        <v>Or</v>
      </c>
      <c r="J109" s="30"/>
      <c r="K109" s="19"/>
      <c r="L109" s="19"/>
      <c r="M109" s="19"/>
      <c r="N109" s="19"/>
      <c r="O109" s="11">
        <f>G109</f>
        <v>0</v>
      </c>
      <c r="P109" s="11">
        <f>G109</f>
        <v>0</v>
      </c>
      <c r="Q109" s="11"/>
      <c r="R109" s="19"/>
      <c r="S109" s="19"/>
      <c r="T109" s="19"/>
      <c r="U109" s="19"/>
      <c r="V109" s="19"/>
      <c r="W109" s="19"/>
      <c r="X109" s="19"/>
      <c r="Y109" s="53" t="s">
        <v>1357</v>
      </c>
      <c r="Z109" s="257" t="str">
        <f>'Recreational Summary'!K110</f>
        <v>NA</v>
      </c>
      <c r="AA109" s="213"/>
      <c r="AB109" s="212"/>
    </row>
    <row r="110" spans="1:28" x14ac:dyDescent="0.2">
      <c r="A110" s="304">
        <f>'Recreational Summary'!A111</f>
        <v>0</v>
      </c>
      <c r="B110" s="22" t="str">
        <f>'Recreational Summary'!B111</f>
        <v>1,4-Dioxane</v>
      </c>
      <c r="C110" s="264" t="str">
        <f>'Recreational Summary'!C111</f>
        <v>123-91-1</v>
      </c>
      <c r="D110" s="123"/>
      <c r="E110" s="45">
        <f>'Recreational Summary'!E111</f>
        <v>250</v>
      </c>
      <c r="F110" s="115"/>
      <c r="G110" s="48">
        <f>(F110/E110)*'Recreational Summary'!F111</f>
        <v>0</v>
      </c>
      <c r="H110" s="218" t="str">
        <f>'Recreational Summary'!H111</f>
        <v xml:space="preserve">Or </v>
      </c>
      <c r="I110" s="218" t="str">
        <f>'Recreational Summary'!I111</f>
        <v>In</v>
      </c>
      <c r="J110" s="30"/>
      <c r="K110" s="11">
        <f>G110</f>
        <v>0</v>
      </c>
      <c r="L110" s="19"/>
      <c r="M110" s="19"/>
      <c r="N110" s="19"/>
      <c r="O110" s="11">
        <f>G110</f>
        <v>0</v>
      </c>
      <c r="P110" s="11">
        <f>G110</f>
        <v>0</v>
      </c>
      <c r="Q110" s="11"/>
      <c r="R110" s="19"/>
      <c r="S110" s="19"/>
      <c r="T110" s="19"/>
      <c r="U110" s="19"/>
      <c r="V110" s="19"/>
      <c r="W110" s="19"/>
      <c r="X110" s="19"/>
      <c r="Y110" s="53">
        <f>(F110/E110)*'Recreational Summary'!L111</f>
        <v>0</v>
      </c>
      <c r="Z110" s="257" t="str">
        <f>'Recreational Summary'!K111</f>
        <v>B2</v>
      </c>
      <c r="AA110" s="213"/>
      <c r="AB110" s="212" t="s">
        <v>1363</v>
      </c>
    </row>
    <row r="111" spans="1:28" x14ac:dyDescent="0.2">
      <c r="A111" s="304">
        <f>'Recreational Summary'!A112</f>
        <v>0</v>
      </c>
      <c r="B111" s="22" t="str">
        <f>'Recreational Summary'!B112</f>
        <v>Ethylene glycol</v>
      </c>
      <c r="C111" s="264" t="str">
        <f>'Recreational Summary'!C112</f>
        <v>107-21-1</v>
      </c>
      <c r="D111" s="123"/>
      <c r="E111" s="45">
        <f>'Recreational Summary'!E112</f>
        <v>63000</v>
      </c>
      <c r="F111" s="115"/>
      <c r="G111" s="48">
        <f>(F111/E111)*'Recreational Summary'!F112</f>
        <v>0</v>
      </c>
      <c r="H111" s="218" t="str">
        <f>'Recreational Summary'!H112</f>
        <v>In</v>
      </c>
      <c r="I111" s="218" t="str">
        <f>'Recreational Summary'!I112</f>
        <v>Or</v>
      </c>
      <c r="J111" s="30"/>
      <c r="K111" s="19"/>
      <c r="L111" s="19"/>
      <c r="M111" s="19"/>
      <c r="N111" s="19"/>
      <c r="O111" s="11"/>
      <c r="P111" s="11">
        <f>G111</f>
        <v>0</v>
      </c>
      <c r="Q111" s="11"/>
      <c r="R111" s="11">
        <f>G111</f>
        <v>0</v>
      </c>
      <c r="S111" s="19"/>
      <c r="T111" s="19"/>
      <c r="U111" s="19"/>
      <c r="V111" s="19"/>
      <c r="W111" s="19"/>
      <c r="X111" s="19"/>
      <c r="Y111" s="53" t="s">
        <v>1357</v>
      </c>
      <c r="Z111" s="257" t="str">
        <f>'Recreational Summary'!K112</f>
        <v>NA</v>
      </c>
      <c r="AA111" s="213"/>
      <c r="AB111" s="212"/>
    </row>
    <row r="112" spans="1:28" ht="21.75" x14ac:dyDescent="0.2">
      <c r="A112" s="304">
        <f>'Recreational Summary'!A113</f>
        <v>0</v>
      </c>
      <c r="B112" s="22" t="str">
        <f>'Recreational Summary'!B113</f>
        <v>Hexachlorobenzene</v>
      </c>
      <c r="C112" s="264" t="str">
        <f>'Recreational Summary'!C113</f>
        <v>118-74-1</v>
      </c>
      <c r="D112" s="123"/>
      <c r="E112" s="45">
        <f>'Recreational Summary'!E113</f>
        <v>8</v>
      </c>
      <c r="F112" s="115"/>
      <c r="G112" s="48" t="s">
        <v>1357</v>
      </c>
      <c r="H112" s="218" t="str">
        <f>'Recreational Summary'!H113</f>
        <v>In</v>
      </c>
      <c r="I112" s="218" t="str">
        <f>'Recreational Summary'!I113</f>
        <v>?</v>
      </c>
      <c r="J112" s="30"/>
      <c r="K112" s="19"/>
      <c r="L112" s="19"/>
      <c r="M112" s="19"/>
      <c r="N112" s="19"/>
      <c r="O112" s="11"/>
      <c r="P112" s="11" t="str">
        <f>G112</f>
        <v>NA</v>
      </c>
      <c r="Q112" s="11"/>
      <c r="R112" s="11"/>
      <c r="S112" s="19"/>
      <c r="T112" s="19"/>
      <c r="U112" s="19"/>
      <c r="V112" s="19"/>
      <c r="W112" s="19"/>
      <c r="X112" s="19"/>
      <c r="Y112" s="53">
        <f>(F112/E112)*'Recreational Summary'!L113</f>
        <v>0</v>
      </c>
      <c r="Z112" s="257" t="str">
        <f>'Recreational Summary'!K113</f>
        <v>B2</v>
      </c>
      <c r="AA112" s="213"/>
      <c r="AB112" s="212" t="str">
        <f>'Recreational Summary'!O113</f>
        <v>Or In</v>
      </c>
    </row>
    <row r="113" spans="1:29" x14ac:dyDescent="0.2">
      <c r="A113" s="304">
        <f>'Recreational Summary'!A114</f>
        <v>0</v>
      </c>
      <c r="B113" s="22" t="str">
        <f>'Recreational Summary'!B114</f>
        <v>Hexachlorobutadiene</v>
      </c>
      <c r="C113" s="264" t="str">
        <f>'Recreational Summary'!C114</f>
        <v>87-68-3</v>
      </c>
      <c r="D113" s="123"/>
      <c r="E113" s="45">
        <f>'Recreational Summary'!E114</f>
        <v>6</v>
      </c>
      <c r="F113" s="115"/>
      <c r="G113" s="48">
        <f>(F113/E113)*'Recreational Summary'!F114</f>
        <v>0</v>
      </c>
      <c r="H113" s="218" t="str">
        <f>'Recreational Summary'!H114</f>
        <v>In</v>
      </c>
      <c r="I113" s="218" t="str">
        <f>'Recreational Summary'!I114</f>
        <v>?</v>
      </c>
      <c r="J113" s="30"/>
      <c r="K113" s="19"/>
      <c r="L113" s="19"/>
      <c r="M113" s="19"/>
      <c r="N113" s="19"/>
      <c r="O113" s="11">
        <f>G113</f>
        <v>0</v>
      </c>
      <c r="P113" s="11"/>
      <c r="Q113" s="11"/>
      <c r="R113" s="19"/>
      <c r="S113" s="19"/>
      <c r="T113" s="19"/>
      <c r="U113" s="19"/>
      <c r="V113" s="19"/>
      <c r="W113" s="19"/>
      <c r="X113" s="19"/>
      <c r="Y113" s="53">
        <f>(F113/E113)*'Recreational Summary'!L114</f>
        <v>0</v>
      </c>
      <c r="Z113" s="257" t="str">
        <f>'Recreational Summary'!K114</f>
        <v>C</v>
      </c>
      <c r="AA113" s="213"/>
      <c r="AB113" s="212" t="str">
        <f>'Recreational Summary'!O114</f>
        <v>In</v>
      </c>
    </row>
    <row r="114" spans="1:29" ht="21.75" x14ac:dyDescent="0.2">
      <c r="A114" s="304">
        <f>'Recreational Summary'!A115</f>
        <v>0</v>
      </c>
      <c r="B114" s="22" t="str">
        <f>'Recreational Summary'!B115</f>
        <v>Hexachlorocyclopentadiene</v>
      </c>
      <c r="C114" s="264" t="str">
        <f>'Recreational Summary'!C115</f>
        <v>77-47-4</v>
      </c>
      <c r="D114" s="123"/>
      <c r="E114" s="45">
        <f>'Recreational Summary'!E115</f>
        <v>5</v>
      </c>
      <c r="F114" s="115"/>
      <c r="G114" s="48">
        <f>(F114/E114)*'Recreational Summary'!F115</f>
        <v>0</v>
      </c>
      <c r="H114" s="218"/>
      <c r="I114" s="218" t="str">
        <f>'Recreational Summary'!I115</f>
        <v>In</v>
      </c>
      <c r="J114" s="30"/>
      <c r="K114" s="19"/>
      <c r="L114" s="19"/>
      <c r="M114" s="19"/>
      <c r="N114" s="19"/>
      <c r="O114" s="11">
        <f>G114</f>
        <v>0</v>
      </c>
      <c r="P114" s="11">
        <f>G114</f>
        <v>0</v>
      </c>
      <c r="Q114" s="11"/>
      <c r="R114" s="19"/>
      <c r="S114" s="11">
        <f>G114</f>
        <v>0</v>
      </c>
      <c r="T114" s="19"/>
      <c r="U114" s="19"/>
      <c r="V114" s="19"/>
      <c r="W114" s="19"/>
      <c r="X114" s="19"/>
      <c r="Y114" s="53" t="s">
        <v>1357</v>
      </c>
      <c r="Z114" s="257" t="str">
        <f>'Recreational Summary'!K115</f>
        <v>not likely</v>
      </c>
      <c r="AA114" s="213"/>
      <c r="AB114" s="212"/>
    </row>
    <row r="115" spans="1:29" x14ac:dyDescent="0.2">
      <c r="A115" s="304">
        <f>'Recreational Summary'!A116</f>
        <v>0</v>
      </c>
      <c r="B115" s="22" t="str">
        <f>'Recreational Summary'!B116</f>
        <v>Methanol</v>
      </c>
      <c r="C115" s="264" t="str">
        <f>'Recreational Summary'!C116</f>
        <v>67-56-1</v>
      </c>
      <c r="D115" s="123"/>
      <c r="E115" s="45">
        <f>'Recreational Summary'!E116</f>
        <v>12900</v>
      </c>
      <c r="F115" s="115"/>
      <c r="G115" s="48">
        <f>(F115/E115)*'Recreational Summary'!F116</f>
        <v>0</v>
      </c>
      <c r="H115" s="218"/>
      <c r="I115" s="218" t="str">
        <f>'Recreational Summary'!I116</f>
        <v>In</v>
      </c>
      <c r="J115" s="30"/>
      <c r="K115" s="19"/>
      <c r="L115" s="11">
        <f>G115</f>
        <v>0</v>
      </c>
      <c r="M115" s="19"/>
      <c r="N115" s="19"/>
      <c r="O115" s="11"/>
      <c r="P115" s="11">
        <f>G115</f>
        <v>0</v>
      </c>
      <c r="Q115" s="11"/>
      <c r="R115" s="11">
        <f>G115</f>
        <v>0</v>
      </c>
      <c r="S115" s="19"/>
      <c r="T115" s="19"/>
      <c r="U115" s="19"/>
      <c r="V115" s="19"/>
      <c r="W115" s="19"/>
      <c r="X115" s="19"/>
      <c r="Y115" s="53" t="s">
        <v>1357</v>
      </c>
      <c r="Z115" s="257" t="str">
        <f>'Recreational Summary'!K116</f>
        <v>NA</v>
      </c>
      <c r="AA115" s="213"/>
      <c r="AB115" s="212"/>
    </row>
    <row r="116" spans="1:29" x14ac:dyDescent="0.2">
      <c r="A116" s="304">
        <f>'Recreational Summary'!A117</f>
        <v>0</v>
      </c>
      <c r="B116" s="22" t="str">
        <f>'Recreational Summary'!B117</f>
        <v>2 - Methylphenol (o-cresol)</v>
      </c>
      <c r="C116" s="264" t="str">
        <f>'Recreational Summary'!C117</f>
        <v>95-48-7</v>
      </c>
      <c r="D116" s="123"/>
      <c r="E116" s="45">
        <f>'Recreational Summary'!E117</f>
        <v>95</v>
      </c>
      <c r="F116" s="115"/>
      <c r="G116" s="48">
        <f>(F116/E116)*'Recreational Summary'!F117</f>
        <v>0</v>
      </c>
      <c r="H116" s="218"/>
      <c r="I116" s="218" t="str">
        <f>'Recreational Summary'!I117</f>
        <v>Or</v>
      </c>
      <c r="J116" s="136"/>
      <c r="K116" s="19"/>
      <c r="L116" s="11">
        <f>G116</f>
        <v>0</v>
      </c>
      <c r="M116" s="11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1">
        <f>G116</f>
        <v>0</v>
      </c>
      <c r="Y116" s="53" t="s">
        <v>1357</v>
      </c>
      <c r="Z116" s="257" t="str">
        <f>'Recreational Summary'!K117</f>
        <v>C</v>
      </c>
      <c r="AA116" s="213"/>
      <c r="AB116" s="212"/>
    </row>
    <row r="117" spans="1:29" x14ac:dyDescent="0.2">
      <c r="A117" s="304">
        <f>'Recreational Summary'!A118</f>
        <v>0</v>
      </c>
      <c r="B117" s="22" t="str">
        <f>'Recreational Summary'!B118</f>
        <v>3 - Methylphenol (m-cresol)</v>
      </c>
      <c r="C117" s="264" t="str">
        <f>'Recreational Summary'!C118</f>
        <v>108-39-4</v>
      </c>
      <c r="D117" s="123"/>
      <c r="E117" s="45">
        <f>'Recreational Summary'!E118</f>
        <v>95</v>
      </c>
      <c r="F117" s="115"/>
      <c r="G117" s="48">
        <f>(F117/E117)*'Recreational Summary'!F118</f>
        <v>0</v>
      </c>
      <c r="H117" s="218"/>
      <c r="I117" s="218" t="str">
        <f>'Recreational Summary'!I118</f>
        <v>Or</v>
      </c>
      <c r="J117" s="136"/>
      <c r="K117" s="19"/>
      <c r="L117" s="11">
        <f>G117</f>
        <v>0</v>
      </c>
      <c r="M117" s="11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1">
        <f>G117</f>
        <v>0</v>
      </c>
      <c r="Y117" s="53" t="s">
        <v>1357</v>
      </c>
      <c r="Z117" s="257" t="str">
        <f>'Recreational Summary'!K118</f>
        <v>C</v>
      </c>
      <c r="AA117" s="213"/>
      <c r="AB117" s="212"/>
    </row>
    <row r="118" spans="1:29" x14ac:dyDescent="0.2">
      <c r="A118" s="304">
        <f>'Recreational Summary'!A119</f>
        <v>0</v>
      </c>
      <c r="B118" s="22" t="str">
        <f>'Recreational Summary'!B119</f>
        <v>4 - Methylphenol (p-cresol)</v>
      </c>
      <c r="C118" s="264" t="str">
        <f>'Recreational Summary'!C119</f>
        <v>106-44-5</v>
      </c>
      <c r="D118" s="123"/>
      <c r="E118" s="45">
        <f>'Recreational Summary'!E119</f>
        <v>11</v>
      </c>
      <c r="F118" s="115"/>
      <c r="G118" s="48">
        <f>(F118/E118)*'Recreational Summary'!F119</f>
        <v>0</v>
      </c>
      <c r="H118" s="218"/>
      <c r="I118" s="218" t="str">
        <f>'Recreational Summary'!I119</f>
        <v>Or</v>
      </c>
      <c r="J118" s="136"/>
      <c r="K118" s="19"/>
      <c r="L118" s="11">
        <f>G118</f>
        <v>0</v>
      </c>
      <c r="M118" s="11"/>
      <c r="N118" s="19"/>
      <c r="O118" s="19"/>
      <c r="P118" s="19"/>
      <c r="Q118" s="19"/>
      <c r="R118" s="19"/>
      <c r="S118" s="11">
        <f>G118</f>
        <v>0</v>
      </c>
      <c r="T118" s="11"/>
      <c r="U118" s="19"/>
      <c r="V118" s="19"/>
      <c r="W118" s="19"/>
      <c r="X118" s="19"/>
      <c r="Y118" s="53" t="s">
        <v>1357</v>
      </c>
      <c r="Z118" s="257" t="str">
        <f>'Recreational Summary'!K119</f>
        <v>C</v>
      </c>
      <c r="AA118" s="213"/>
      <c r="AB118" s="212"/>
    </row>
    <row r="119" spans="1:29" x14ac:dyDescent="0.2">
      <c r="A119" s="304">
        <f>'Recreational Summary'!A120</f>
        <v>0</v>
      </c>
      <c r="B119" s="22" t="str">
        <f>'Recreational Summary'!B120</f>
        <v>N-Nitrosodiphenylamine</v>
      </c>
      <c r="C119" s="264" t="str">
        <f>'Recreational Summary'!C120</f>
        <v>86-30-6</v>
      </c>
      <c r="D119" s="123"/>
      <c r="E119" s="45">
        <f>'Recreational Summary'!E120</f>
        <v>2585</v>
      </c>
      <c r="F119" s="115"/>
      <c r="G119" s="48" t="s">
        <v>1357</v>
      </c>
      <c r="H119" s="218"/>
      <c r="I119" s="218"/>
      <c r="J119" s="30"/>
      <c r="K119" s="19"/>
      <c r="L119" s="11"/>
      <c r="M119" s="11"/>
      <c r="N119" s="19"/>
      <c r="O119" s="19"/>
      <c r="P119" s="19"/>
      <c r="Q119" s="19"/>
      <c r="R119" s="19"/>
      <c r="S119" s="11"/>
      <c r="T119" s="11"/>
      <c r="U119" s="19"/>
      <c r="V119" s="19"/>
      <c r="W119" s="19"/>
      <c r="X119" s="11"/>
      <c r="Y119" s="53">
        <f>(F119/E119)*'Recreational Summary'!L120</f>
        <v>0</v>
      </c>
      <c r="Z119" s="257" t="str">
        <f>'Recreational Summary'!K120</f>
        <v>B2</v>
      </c>
      <c r="AA119" s="213"/>
      <c r="AB119" s="212" t="str">
        <f>'Recreational Summary'!O120</f>
        <v>Or</v>
      </c>
    </row>
    <row r="120" spans="1:29" s="85" customFormat="1" x14ac:dyDescent="0.2">
      <c r="A120" s="304">
        <f>'Recreational Summary'!A121</f>
        <v>0</v>
      </c>
      <c r="B120" s="22" t="str">
        <f>'Recreational Summary'!B121</f>
        <v>N-Nitrosodi-N-propylamine</v>
      </c>
      <c r="C120" s="264" t="str">
        <f>'Recreational Summary'!C121</f>
        <v>621-64-7</v>
      </c>
      <c r="D120" s="123"/>
      <c r="E120" s="45">
        <f>'Recreational Summary'!E121</f>
        <v>1.2</v>
      </c>
      <c r="F120" s="116"/>
      <c r="G120" s="48" t="s">
        <v>1357</v>
      </c>
      <c r="H120" s="218"/>
      <c r="I120" s="218"/>
      <c r="J120" s="87"/>
      <c r="K120" s="86"/>
      <c r="L120" s="88"/>
      <c r="M120" s="88"/>
      <c r="N120" s="86"/>
      <c r="O120" s="86"/>
      <c r="P120" s="86"/>
      <c r="Q120" s="86"/>
      <c r="R120" s="86"/>
      <c r="S120" s="88"/>
      <c r="T120" s="88"/>
      <c r="U120" s="86"/>
      <c r="V120" s="86"/>
      <c r="W120" s="86"/>
      <c r="X120" s="88"/>
      <c r="Y120" s="89">
        <f>(F120/E120)*'Recreational Summary'!L121</f>
        <v>0</v>
      </c>
      <c r="Z120" s="257" t="str">
        <f>'Recreational Summary'!K121</f>
        <v>B2</v>
      </c>
      <c r="AA120" s="213"/>
      <c r="AB120" s="212" t="str">
        <f>'Recreational Summary'!O121</f>
        <v>In</v>
      </c>
    </row>
    <row r="121" spans="1:29" x14ac:dyDescent="0.2">
      <c r="A121" s="304">
        <f>'Recreational Summary'!A122</f>
        <v>0</v>
      </c>
      <c r="B121" s="22" t="str">
        <f>'Recreational Summary'!B122</f>
        <v>Pentachlorophenol</v>
      </c>
      <c r="C121" s="264" t="str">
        <f>'Recreational Summary'!C122</f>
        <v>87-86-5</v>
      </c>
      <c r="D121" s="123"/>
      <c r="E121" s="45">
        <f>'Recreational Summary'!E122</f>
        <v>80</v>
      </c>
      <c r="F121" s="115"/>
      <c r="G121" s="48">
        <f>(F121/E121)*'Recreational Summary'!F122</f>
        <v>0</v>
      </c>
      <c r="H121" s="218"/>
      <c r="I121" s="218" t="str">
        <f>'Recreational Summary'!I122</f>
        <v>Or</v>
      </c>
      <c r="J121" s="265"/>
      <c r="K121" s="19"/>
      <c r="L121" s="19"/>
      <c r="M121" s="19"/>
      <c r="N121" s="19"/>
      <c r="O121" s="11">
        <f>G121</f>
        <v>0</v>
      </c>
      <c r="P121" s="11">
        <f>G121</f>
        <v>0</v>
      </c>
      <c r="Q121" s="11"/>
      <c r="R121" s="11">
        <f>G121</f>
        <v>0</v>
      </c>
      <c r="S121" s="19"/>
      <c r="T121" s="19"/>
      <c r="U121" s="19"/>
      <c r="V121" s="19"/>
      <c r="W121" s="19"/>
      <c r="X121" s="19"/>
      <c r="Y121" s="53">
        <f>(F121/E121)*'Recreational Summary'!L122</f>
        <v>0</v>
      </c>
      <c r="Z121" s="257" t="str">
        <f>'Recreational Summary'!K122</f>
        <v>B2</v>
      </c>
      <c r="AA121" s="213"/>
      <c r="AB121" s="212" t="str">
        <f>'Recreational Summary'!O122</f>
        <v>Or</v>
      </c>
    </row>
    <row r="122" spans="1:29" x14ac:dyDescent="0.2">
      <c r="A122" s="304">
        <f>'Recreational Summary'!A123</f>
        <v>0</v>
      </c>
      <c r="B122" s="22" t="str">
        <f>'Recreational Summary'!B123</f>
        <v>Perflurobutyric Acid (PFBA)</v>
      </c>
      <c r="C122" s="264" t="str">
        <f>'Recreational Summary'!C123</f>
        <v>375-22-4</v>
      </c>
      <c r="D122" s="123"/>
      <c r="E122" s="45">
        <f>'Recreational Summary'!E123</f>
        <v>94</v>
      </c>
      <c r="F122" s="115"/>
      <c r="G122" s="48">
        <f>(F122/E122)*'Recreational Summary'!F123</f>
        <v>0</v>
      </c>
      <c r="H122" s="218"/>
      <c r="I122" s="218" t="s">
        <v>1355</v>
      </c>
      <c r="J122" s="265"/>
      <c r="K122" s="11">
        <f>G122</f>
        <v>0</v>
      </c>
      <c r="L122" s="19"/>
      <c r="M122" s="19"/>
      <c r="N122" s="19"/>
      <c r="O122" s="11"/>
      <c r="P122" s="11">
        <f>G122</f>
        <v>0</v>
      </c>
      <c r="Q122" s="11"/>
      <c r="R122" s="11">
        <f>G122</f>
        <v>0</v>
      </c>
      <c r="S122" s="19"/>
      <c r="T122" s="19"/>
      <c r="U122" s="19"/>
      <c r="V122" s="19"/>
      <c r="W122" s="11">
        <f>G122</f>
        <v>0</v>
      </c>
      <c r="X122" s="19"/>
      <c r="Y122" s="53" t="s">
        <v>1357</v>
      </c>
      <c r="Z122" s="257"/>
      <c r="AA122" s="213"/>
      <c r="AB122" s="212"/>
    </row>
    <row r="123" spans="1:29" x14ac:dyDescent="0.2">
      <c r="A123" s="304">
        <f>'Recreational Summary'!A124</f>
        <v>0</v>
      </c>
      <c r="B123" s="22" t="str">
        <f>'Recreational Summary'!B124</f>
        <v>Perfluorooctanoic acid (PFOA)</v>
      </c>
      <c r="C123" s="264" t="str">
        <f>'Recreational Summary'!C124</f>
        <v>335-67-7</v>
      </c>
      <c r="D123" s="123"/>
      <c r="E123" s="45">
        <f>'Recreational Summary'!E124</f>
        <v>2.5</v>
      </c>
      <c r="F123" s="115"/>
      <c r="G123" s="48">
        <f>(F123/E123)*'Recreational Summary'!F124</f>
        <v>0</v>
      </c>
      <c r="H123" s="218"/>
      <c r="I123" s="218" t="s">
        <v>1355</v>
      </c>
      <c r="J123" s="136"/>
      <c r="K123" s="11"/>
      <c r="L123" s="19"/>
      <c r="M123" s="19"/>
      <c r="N123" s="11">
        <f>G123</f>
        <v>0</v>
      </c>
      <c r="O123" s="11"/>
      <c r="P123" s="11">
        <f>G123</f>
        <v>0</v>
      </c>
      <c r="Q123" s="11"/>
      <c r="R123" s="11">
        <f>G123</f>
        <v>0</v>
      </c>
      <c r="S123" s="19"/>
      <c r="T123" s="19"/>
      <c r="U123" s="19"/>
      <c r="V123" s="19"/>
      <c r="W123" s="19"/>
      <c r="X123" s="19"/>
      <c r="Y123" s="53" t="s">
        <v>1357</v>
      </c>
      <c r="Z123" s="257" t="s">
        <v>1357</v>
      </c>
      <c r="AA123" s="213"/>
      <c r="AB123" s="212" t="s">
        <v>1355</v>
      </c>
    </row>
    <row r="124" spans="1:29" s="85" customFormat="1" x14ac:dyDescent="0.2">
      <c r="A124" s="304">
        <f>'Recreational Summary'!A125</f>
        <v>0</v>
      </c>
      <c r="B124" s="22" t="str">
        <f>'Recreational Summary'!B125</f>
        <v>Perfluorooctane sulfonate (PFOS)</v>
      </c>
      <c r="C124" s="264" t="str">
        <f>'Recreational Summary'!C125</f>
        <v>1763-23-1</v>
      </c>
      <c r="D124" s="123"/>
      <c r="E124" s="45">
        <f>'Recreational Summary'!E125</f>
        <v>2.6</v>
      </c>
      <c r="F124" s="116"/>
      <c r="G124" s="48">
        <f>(F124/E124)*'Recreational Summary'!F125</f>
        <v>0</v>
      </c>
      <c r="H124" s="218"/>
      <c r="I124" s="218" t="s">
        <v>1355</v>
      </c>
      <c r="J124" s="136"/>
      <c r="K124" s="19"/>
      <c r="L124" s="19"/>
      <c r="M124" s="19"/>
      <c r="N124" s="19"/>
      <c r="O124" s="11"/>
      <c r="P124" s="11">
        <f>G124</f>
        <v>0</v>
      </c>
      <c r="Q124" s="11"/>
      <c r="R124" s="11">
        <f>G124</f>
        <v>0</v>
      </c>
      <c r="S124" s="19"/>
      <c r="T124" s="19"/>
      <c r="U124" s="19"/>
      <c r="V124" s="19"/>
      <c r="W124" s="11">
        <f>G124</f>
        <v>0</v>
      </c>
      <c r="X124" s="19"/>
      <c r="Y124" s="53" t="s">
        <v>1357</v>
      </c>
      <c r="Z124" s="257" t="s">
        <v>1357</v>
      </c>
      <c r="AA124" s="213"/>
      <c r="AB124" s="212" t="s">
        <v>1355</v>
      </c>
      <c r="AC124"/>
    </row>
    <row r="125" spans="1:29" s="85" customFormat="1" ht="21.75" x14ac:dyDescent="0.2">
      <c r="A125" s="304">
        <f>'Recreational Summary'!A126</f>
        <v>0</v>
      </c>
      <c r="B125" s="22" t="str">
        <f>'Recreational Summary'!B126</f>
        <v>Phenol</v>
      </c>
      <c r="C125" s="264" t="str">
        <f>'Recreational Summary'!C126</f>
        <v>108-95-2</v>
      </c>
      <c r="D125" s="123"/>
      <c r="E125" s="45">
        <f>'Recreational Summary'!E126</f>
        <v>1500</v>
      </c>
      <c r="F125" s="116"/>
      <c r="G125" s="48">
        <f>(F125/E125)*'Recreational Summary'!F126</f>
        <v>0</v>
      </c>
      <c r="H125" s="219" t="str">
        <f>'Recreational Summary'!H126</f>
        <v>In De</v>
      </c>
      <c r="I125" s="218" t="str">
        <f>'Recreational Summary'!I126</f>
        <v>Or</v>
      </c>
      <c r="J125" s="265" t="s">
        <v>259</v>
      </c>
      <c r="K125" s="86"/>
      <c r="L125" s="86"/>
      <c r="M125" s="88"/>
      <c r="N125" s="88"/>
      <c r="O125" s="86"/>
      <c r="P125" s="86"/>
      <c r="Q125" s="86"/>
      <c r="R125" s="88"/>
      <c r="S125" s="86"/>
      <c r="T125" s="86"/>
      <c r="U125" s="86"/>
      <c r="V125" s="86"/>
      <c r="W125" s="86"/>
      <c r="X125" s="86"/>
      <c r="Y125" s="53" t="s">
        <v>1357</v>
      </c>
      <c r="Z125" s="257" t="str">
        <f>'Recreational Summary'!K126</f>
        <v>NA</v>
      </c>
      <c r="AA125" s="213"/>
      <c r="AB125" s="212"/>
    </row>
    <row r="126" spans="1:29" s="85" customFormat="1" x14ac:dyDescent="0.2">
      <c r="A126" s="304">
        <f>'Recreational Summary'!A127</f>
        <v>0</v>
      </c>
      <c r="B126" s="22" t="str">
        <f>'Recreational Summary'!B127</f>
        <v>2,3,4,6-Tetrachlorophenol</v>
      </c>
      <c r="C126" s="264" t="str">
        <f>'Recreational Summary'!C127</f>
        <v>58-90-2</v>
      </c>
      <c r="D126" s="123"/>
      <c r="E126" s="45">
        <f>'Recreational Summary'!E127</f>
        <v>700</v>
      </c>
      <c r="F126" s="116"/>
      <c r="G126" s="48">
        <f>(F126/E126)*'Recreational Summary'!F127</f>
        <v>0</v>
      </c>
      <c r="H126" s="218" t="str">
        <f>'Recreational Summary'!H127</f>
        <v>In</v>
      </c>
      <c r="I126" s="218" t="str">
        <f>'Recreational Summary'!I127</f>
        <v>Or</v>
      </c>
      <c r="J126" s="87"/>
      <c r="K126" s="86"/>
      <c r="L126" s="88"/>
      <c r="M126" s="86"/>
      <c r="N126" s="86"/>
      <c r="O126" s="88"/>
      <c r="P126" s="128">
        <f>G126</f>
        <v>0</v>
      </c>
      <c r="Q126" s="88"/>
      <c r="R126" s="86"/>
      <c r="S126" s="86"/>
      <c r="T126" s="86"/>
      <c r="U126" s="86"/>
      <c r="V126" s="86"/>
      <c r="W126" s="86"/>
      <c r="X126" s="86"/>
      <c r="Y126" s="89" t="s">
        <v>1357</v>
      </c>
      <c r="Z126" s="257" t="str">
        <f>'Recreational Summary'!K127</f>
        <v>NA</v>
      </c>
      <c r="AA126" s="213"/>
      <c r="AB126" s="212"/>
    </row>
    <row r="127" spans="1:29" s="85" customFormat="1" x14ac:dyDescent="0.2">
      <c r="A127" s="304">
        <f>'Recreational Summary'!A128</f>
        <v>0</v>
      </c>
      <c r="B127" s="22" t="str">
        <f>'Recreational Summary'!B128</f>
        <v>2,4,5-Trichlorophenol</v>
      </c>
      <c r="C127" s="264" t="str">
        <f>'Recreational Summary'!C128</f>
        <v>95-95-4</v>
      </c>
      <c r="D127" s="123"/>
      <c r="E127" s="45">
        <f>'Recreational Summary'!E128</f>
        <v>2212</v>
      </c>
      <c r="F127" s="116"/>
      <c r="G127" s="48">
        <f>(F127/E127)*'Recreational Summary'!F128</f>
        <v>0</v>
      </c>
      <c r="H127" s="218"/>
      <c r="I127" s="218" t="str">
        <f>'Recreational Summary'!I128</f>
        <v>Or</v>
      </c>
      <c r="J127" s="87"/>
      <c r="K127" s="86"/>
      <c r="L127" s="86"/>
      <c r="M127" s="86"/>
      <c r="N127" s="86"/>
      <c r="O127" s="128">
        <f>G127</f>
        <v>0</v>
      </c>
      <c r="P127" s="128">
        <f>G127</f>
        <v>0</v>
      </c>
      <c r="Q127" s="86"/>
      <c r="R127" s="86"/>
      <c r="S127" s="86"/>
      <c r="T127" s="86"/>
      <c r="U127" s="86"/>
      <c r="V127" s="86"/>
      <c r="W127" s="86"/>
      <c r="X127" s="86"/>
      <c r="Y127" s="89" t="s">
        <v>1357</v>
      </c>
      <c r="Z127" s="257" t="str">
        <f>'Recreational Summary'!K128</f>
        <v>NA</v>
      </c>
      <c r="AA127" s="213"/>
      <c r="AB127" s="212"/>
    </row>
    <row r="128" spans="1:29" s="85" customFormat="1" ht="21.75" x14ac:dyDescent="0.2">
      <c r="A128" s="304">
        <f>'Recreational Summary'!A129</f>
        <v>0</v>
      </c>
      <c r="B128" s="22" t="str">
        <f>'Recreational Summary'!B129</f>
        <v>2,4,6-Trichlorophenol</v>
      </c>
      <c r="C128" s="264" t="str">
        <f>'Recreational Summary'!C129</f>
        <v>88-06-2</v>
      </c>
      <c r="D128" s="123"/>
      <c r="E128" s="45">
        <f>'Recreational Summary'!E129</f>
        <v>705</v>
      </c>
      <c r="F128" s="116"/>
      <c r="G128" s="48" t="s">
        <v>1357</v>
      </c>
      <c r="H128" s="218"/>
      <c r="I128" s="218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53">
        <f>(F128/E128)*'Recreational Summary'!L129</f>
        <v>0</v>
      </c>
      <c r="Z128" s="257" t="str">
        <f>'Recreational Summary'!K129</f>
        <v>B2</v>
      </c>
      <c r="AA128" s="213"/>
      <c r="AB128" s="212" t="str">
        <f>'Recreational Summary'!O129</f>
        <v>Or In</v>
      </c>
    </row>
    <row r="129" spans="1:29" s="85" customFormat="1" x14ac:dyDescent="0.2">
      <c r="A129" s="304" t="str">
        <f>'Recreational Summary'!A130</f>
        <v>Polyaromatic Hydrocarbons</v>
      </c>
      <c r="B129" s="22"/>
      <c r="C129" s="264"/>
      <c r="D129" s="123"/>
      <c r="E129" s="45"/>
      <c r="F129" s="116"/>
      <c r="G129" s="48"/>
      <c r="H129" s="218"/>
      <c r="I129" s="218"/>
      <c r="J129" s="87"/>
      <c r="K129" s="86"/>
      <c r="L129" s="86"/>
      <c r="M129" s="86"/>
      <c r="N129" s="86"/>
      <c r="O129" s="88"/>
      <c r="P129" s="86"/>
      <c r="Q129" s="86"/>
      <c r="R129" s="88"/>
      <c r="S129" s="86"/>
      <c r="T129" s="86"/>
      <c r="U129" s="86"/>
      <c r="V129" s="86"/>
      <c r="W129" s="86"/>
      <c r="X129" s="86"/>
      <c r="Y129" s="53"/>
      <c r="Z129" s="257"/>
      <c r="AA129" s="213"/>
      <c r="AB129" s="212"/>
    </row>
    <row r="130" spans="1:29" s="85" customFormat="1" x14ac:dyDescent="0.2">
      <c r="A130" s="304">
        <f>'Recreational Summary'!A131</f>
        <v>0</v>
      </c>
      <c r="B130" s="22" t="str">
        <f>'Recreational Summary'!B131</f>
        <v>Acenaphthene</v>
      </c>
      <c r="C130" s="264" t="str">
        <f>'Recreational Summary'!C131</f>
        <v>83-32-9</v>
      </c>
      <c r="D130" s="70" t="str">
        <f>'Recreational Summary'!D131</f>
        <v>y</v>
      </c>
      <c r="E130" s="45">
        <f>'Recreational Summary'!E131</f>
        <v>1860</v>
      </c>
      <c r="F130" s="116"/>
      <c r="G130" s="48">
        <f>(F130/E130)*'Recreational Summary'!F131</f>
        <v>0</v>
      </c>
      <c r="H130" s="218"/>
      <c r="I130" s="219" t="str">
        <f>'Recreational Summary'!I131</f>
        <v>Or</v>
      </c>
      <c r="J130" s="135"/>
      <c r="K130" s="86"/>
      <c r="L130" s="86"/>
      <c r="M130" s="86"/>
      <c r="N130" s="86"/>
      <c r="O130" s="86"/>
      <c r="P130" s="128">
        <f>G130</f>
        <v>0</v>
      </c>
      <c r="Q130" s="88"/>
      <c r="R130" s="86"/>
      <c r="S130" s="86"/>
      <c r="T130" s="86"/>
      <c r="U130" s="86"/>
      <c r="V130" s="86"/>
      <c r="W130" s="86"/>
      <c r="X130" s="86"/>
      <c r="Y130" s="89" t="s">
        <v>1357</v>
      </c>
      <c r="Z130" s="257" t="str">
        <f>'Recreational Summary'!K131</f>
        <v>NA</v>
      </c>
      <c r="AA130" s="213"/>
      <c r="AB130" s="212"/>
    </row>
    <row r="131" spans="1:29" x14ac:dyDescent="0.2">
      <c r="A131" s="304">
        <f>'Recreational Summary'!A132</f>
        <v>0</v>
      </c>
      <c r="B131" s="22" t="str">
        <f>'Recreational Summary'!B132</f>
        <v>Anthracene</v>
      </c>
      <c r="C131" s="264" t="str">
        <f>'Recreational Summary'!C132</f>
        <v>120-12-7</v>
      </c>
      <c r="D131" s="123"/>
      <c r="E131" s="45">
        <f>'Recreational Summary'!E132</f>
        <v>10000</v>
      </c>
      <c r="F131" s="115"/>
      <c r="G131" s="48">
        <f>(F131/E131)*'Recreational Summary'!F132</f>
        <v>0</v>
      </c>
      <c r="H131" s="218"/>
      <c r="I131" s="218" t="str">
        <f>'Recreational Summary'!I132</f>
        <v>Or</v>
      </c>
      <c r="J131" s="135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9" t="s">
        <v>1357</v>
      </c>
      <c r="Z131" s="257" t="str">
        <f>'Recreational Summary'!K132</f>
        <v>D</v>
      </c>
      <c r="AA131" s="213"/>
      <c r="AB131" s="212"/>
      <c r="AC131" s="85"/>
    </row>
    <row r="132" spans="1:29" x14ac:dyDescent="0.2">
      <c r="A132" s="304">
        <f>'Recreational Summary'!A133</f>
        <v>0</v>
      </c>
      <c r="B132" s="22" t="str">
        <f>'Recreational Summary'!B133</f>
        <v>Benzo[a]pyrene equivalents (see BaP equiv. Calculation spreadsheeet)</v>
      </c>
      <c r="C132" s="264" t="str">
        <f>'Recreational Summary'!C133</f>
        <v>50-32-8</v>
      </c>
      <c r="D132" s="123"/>
      <c r="E132" s="45">
        <f>'Recreational Summary'!E133</f>
        <v>2</v>
      </c>
      <c r="F132" s="115"/>
      <c r="G132" s="48" t="s">
        <v>1357</v>
      </c>
      <c r="H132" s="218"/>
      <c r="I132" s="218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3">
        <f>(F131/E131)*'Recreational Summary'!L133</f>
        <v>0</v>
      </c>
      <c r="Z132" s="257" t="str">
        <f>'Recreational Summary'!K133</f>
        <v>B2</v>
      </c>
      <c r="AA132" s="213"/>
      <c r="AB132" s="212" t="str">
        <f>'Recreational Summary'!O133</f>
        <v>Or</v>
      </c>
    </row>
    <row r="133" spans="1:29" x14ac:dyDescent="0.2">
      <c r="A133" s="304">
        <f>'Recreational Summary'!A134</f>
        <v>0</v>
      </c>
      <c r="B133" s="22" t="str">
        <f>'Recreational Summary'!B134</f>
        <v>Fluoranthene</v>
      </c>
      <c r="C133" s="264" t="str">
        <f>'Recreational Summary'!C134</f>
        <v>206-44-0</v>
      </c>
      <c r="D133" s="123"/>
      <c r="E133" s="45">
        <f>'Recreational Summary'!E134</f>
        <v>1290</v>
      </c>
      <c r="F133" s="115"/>
      <c r="G133" s="48">
        <f>(F133/E133)*'Recreational Summary'!F134</f>
        <v>0</v>
      </c>
      <c r="H133" s="218"/>
      <c r="I133" s="218" t="str">
        <f>'Recreational Summary'!I134</f>
        <v>Or</v>
      </c>
      <c r="J133" s="10"/>
      <c r="K133" s="11">
        <f>G133</f>
        <v>0</v>
      </c>
      <c r="L133" s="19"/>
      <c r="M133" s="19"/>
      <c r="N133" s="19"/>
      <c r="O133" s="11">
        <f>G133</f>
        <v>0</v>
      </c>
      <c r="P133" s="11">
        <f>G133</f>
        <v>0</v>
      </c>
      <c r="Q133" s="11"/>
      <c r="R133" s="19"/>
      <c r="S133" s="19"/>
      <c r="T133" s="19"/>
      <c r="U133" s="19"/>
      <c r="V133" s="19"/>
      <c r="W133" s="19"/>
      <c r="X133" s="19"/>
      <c r="Y133" s="53" t="s">
        <v>1357</v>
      </c>
      <c r="Z133" s="257" t="str">
        <f>'Recreational Summary'!K134</f>
        <v>D</v>
      </c>
      <c r="AA133" s="213"/>
      <c r="AB133" s="212"/>
    </row>
    <row r="134" spans="1:29" x14ac:dyDescent="0.2">
      <c r="A134" s="304">
        <f>'Recreational Summary'!A135</f>
        <v>0</v>
      </c>
      <c r="B134" s="22" t="str">
        <f>'Recreational Summary'!B135</f>
        <v>Fluorene</v>
      </c>
      <c r="C134" s="264" t="str">
        <f>'Recreational Summary'!C135</f>
        <v>86-73-7</v>
      </c>
      <c r="D134" s="123"/>
      <c r="E134" s="45">
        <f>'Recreational Summary'!E135</f>
        <v>1200</v>
      </c>
      <c r="F134" s="115"/>
      <c r="G134" s="48">
        <f>(F134/E134)*'Recreational Summary'!F135</f>
        <v>0</v>
      </c>
      <c r="H134" s="218"/>
      <c r="I134" s="218" t="str">
        <f>'Recreational Summary'!I135</f>
        <v>Or</v>
      </c>
      <c r="J134" s="10"/>
      <c r="K134" s="11">
        <f>G134</f>
        <v>0</v>
      </c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3" t="s">
        <v>1357</v>
      </c>
      <c r="Z134" s="257" t="str">
        <f>'Recreational Summary'!K135</f>
        <v>D</v>
      </c>
      <c r="AA134" s="213"/>
      <c r="AB134" s="212"/>
    </row>
    <row r="135" spans="1:29" x14ac:dyDescent="0.2">
      <c r="A135" s="304">
        <f>'Recreational Summary'!A136</f>
        <v>0</v>
      </c>
      <c r="B135" s="22" t="str">
        <f>'Recreational Summary'!B136</f>
        <v>2-Methyl naphthalene</v>
      </c>
      <c r="C135" s="264" t="str">
        <f>'Recreational Summary'!C136</f>
        <v>91-57-6</v>
      </c>
      <c r="D135" s="123"/>
      <c r="E135" s="45">
        <f>'Recreational Summary'!E136</f>
        <v>120</v>
      </c>
      <c r="F135" s="115"/>
      <c r="G135" s="48">
        <f>(F135/E135)*'Recreational Summary'!F136</f>
        <v>0</v>
      </c>
      <c r="H135" s="218" t="str">
        <f>'Recreational Summary'!H136</f>
        <v>In</v>
      </c>
      <c r="I135" s="218" t="str">
        <f>'Recreational Summary'!I136</f>
        <v>Or</v>
      </c>
      <c r="J135" s="10"/>
      <c r="K135" s="11"/>
      <c r="L135" s="19"/>
      <c r="M135" s="19"/>
      <c r="N135" s="19"/>
      <c r="O135" s="19"/>
      <c r="P135" s="19"/>
      <c r="Q135" s="19"/>
      <c r="R135" s="19"/>
      <c r="S135" s="11">
        <f>G135</f>
        <v>0</v>
      </c>
      <c r="T135" s="19"/>
      <c r="U135" s="19"/>
      <c r="V135" s="19"/>
      <c r="W135" s="19"/>
      <c r="X135" s="19"/>
      <c r="Y135" s="53" t="s">
        <v>1357</v>
      </c>
      <c r="Z135" s="257" t="str">
        <f>'Recreational Summary'!K136</f>
        <v>NA</v>
      </c>
      <c r="AA135" s="213"/>
      <c r="AB135" s="212"/>
    </row>
    <row r="136" spans="1:29" x14ac:dyDescent="0.2">
      <c r="A136" s="304">
        <f>'Recreational Summary'!A137</f>
        <v>0</v>
      </c>
      <c r="B136" s="22" t="str">
        <f>'Recreational Summary'!B137</f>
        <v>Naphthalene - see Volatile Organics</v>
      </c>
      <c r="C136" s="264"/>
      <c r="D136" s="123"/>
      <c r="E136" s="45">
        <f>'Recreational Summary'!E137</f>
        <v>0</v>
      </c>
      <c r="F136" s="115"/>
      <c r="G136" s="48" t="s">
        <v>1357</v>
      </c>
      <c r="H136" s="218"/>
      <c r="I136" s="218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3"/>
      <c r="Z136" s="257"/>
      <c r="AA136" s="213"/>
      <c r="AB136" s="212"/>
    </row>
    <row r="137" spans="1:29" x14ac:dyDescent="0.2">
      <c r="A137" s="304">
        <f>'Recreational Summary'!A138</f>
        <v>0</v>
      </c>
      <c r="B137" s="22" t="str">
        <f>'Recreational Summary'!B138</f>
        <v>Pyrene</v>
      </c>
      <c r="C137" s="264" t="str">
        <f>'Recreational Summary'!C138</f>
        <v>129-00-0</v>
      </c>
      <c r="D137" s="123"/>
      <c r="E137" s="45">
        <f>'Recreational Summary'!E138</f>
        <v>1060</v>
      </c>
      <c r="F137" s="115"/>
      <c r="G137" s="48">
        <f>(F137/E137)*'Recreational Summary'!F138</f>
        <v>0</v>
      </c>
      <c r="H137" s="218"/>
      <c r="I137" s="218" t="str">
        <f>'Recreational Summary'!I138</f>
        <v>Or</v>
      </c>
      <c r="J137" s="30"/>
      <c r="K137" s="19"/>
      <c r="L137" s="19"/>
      <c r="M137" s="19"/>
      <c r="N137" s="19"/>
      <c r="O137" s="11">
        <f>G137</f>
        <v>0</v>
      </c>
      <c r="P137" s="19"/>
      <c r="Q137" s="19"/>
      <c r="R137" s="19"/>
      <c r="S137" s="19"/>
      <c r="T137" s="19"/>
      <c r="U137" s="19"/>
      <c r="V137" s="19"/>
      <c r="W137" s="19"/>
      <c r="X137" s="19"/>
      <c r="Y137" s="53" t="s">
        <v>1357</v>
      </c>
      <c r="Z137" s="257" t="str">
        <f>'Recreational Summary'!K138</f>
        <v>D</v>
      </c>
      <c r="AA137" s="213"/>
      <c r="AB137" s="212"/>
    </row>
    <row r="138" spans="1:29" s="85" customFormat="1" x14ac:dyDescent="0.2">
      <c r="A138" s="304">
        <f>'Recreational Summary'!A139</f>
        <v>0</v>
      </c>
      <c r="B138" s="22" t="str">
        <f>'Recreational Summary'!B139</f>
        <v>Quinoline</v>
      </c>
      <c r="C138" s="264" t="str">
        <f>'Recreational Summary'!C139</f>
        <v>91-22-5</v>
      </c>
      <c r="D138" s="123"/>
      <c r="E138" s="45">
        <f>'Recreational Summary'!E139</f>
        <v>4</v>
      </c>
      <c r="F138" s="116"/>
      <c r="G138" s="48" t="s">
        <v>1357</v>
      </c>
      <c r="H138" s="218"/>
      <c r="I138" s="218"/>
      <c r="J138" s="30"/>
      <c r="K138" s="19"/>
      <c r="L138" s="19"/>
      <c r="M138" s="19"/>
      <c r="N138" s="19"/>
      <c r="O138" s="11"/>
      <c r="P138" s="19"/>
      <c r="Q138" s="19"/>
      <c r="R138" s="19"/>
      <c r="S138" s="19"/>
      <c r="T138" s="19"/>
      <c r="U138" s="19"/>
      <c r="V138" s="19"/>
      <c r="W138" s="19"/>
      <c r="X138" s="19"/>
      <c r="Y138" s="53">
        <f>(F138/E138)*'Recreational Summary'!L139</f>
        <v>0</v>
      </c>
      <c r="Z138" s="257" t="str">
        <f>'Recreational Summary'!K139</f>
        <v>likely</v>
      </c>
      <c r="AA138" s="213" t="str">
        <f>'Recreational Summary'!N139</f>
        <v>In</v>
      </c>
      <c r="AB138" s="212" t="str">
        <f>'Recreational Summary'!O139</f>
        <v>Or</v>
      </c>
      <c r="AC138"/>
    </row>
    <row r="139" spans="1:29" x14ac:dyDescent="0.2">
      <c r="A139" s="304" t="str">
        <f>'Recreational Summary'!A140</f>
        <v>Polychlorinated Biphenyls</v>
      </c>
      <c r="B139" s="22"/>
      <c r="C139" s="264"/>
      <c r="D139" s="123"/>
      <c r="E139" s="45"/>
      <c r="F139" s="115"/>
      <c r="G139" s="48"/>
      <c r="H139" s="218"/>
      <c r="I139" s="218"/>
      <c r="J139" s="87"/>
      <c r="K139" s="86"/>
      <c r="L139" s="86"/>
      <c r="M139" s="86"/>
      <c r="N139" s="86"/>
      <c r="O139" s="88"/>
      <c r="P139" s="86"/>
      <c r="Q139" s="86"/>
      <c r="R139" s="88"/>
      <c r="S139" s="86"/>
      <c r="T139" s="86"/>
      <c r="U139" s="86"/>
      <c r="V139" s="86"/>
      <c r="W139" s="86"/>
      <c r="X139" s="86"/>
      <c r="Y139" s="89"/>
      <c r="Z139" s="257"/>
      <c r="AA139" s="213"/>
      <c r="AB139" s="212"/>
      <c r="AC139" s="85"/>
    </row>
    <row r="140" spans="1:29" ht="21.75" x14ac:dyDescent="0.2">
      <c r="A140" s="304">
        <f>'Recreational Summary'!A141</f>
        <v>0</v>
      </c>
      <c r="B140" s="22" t="str">
        <f>'Recreational Summary'!B141</f>
        <v>PCBs (Polychlorinated Biphenyls)</v>
      </c>
      <c r="C140" s="264" t="str">
        <f>'Recreational Summary'!C141</f>
        <v>1336-36-3</v>
      </c>
      <c r="D140" s="123"/>
      <c r="E140" s="45">
        <f>'Recreational Summary'!E141</f>
        <v>1.4</v>
      </c>
      <c r="F140" s="115"/>
      <c r="G140" s="48">
        <f>(F140/E140)*'Recreational Summary'!F141</f>
        <v>0</v>
      </c>
      <c r="H140" s="218" t="str">
        <f>'Recreational Summary'!H141</f>
        <v>In</v>
      </c>
      <c r="I140" s="218" t="str">
        <f>'Recreational Summary'!I141</f>
        <v>Or</v>
      </c>
      <c r="J140" s="30"/>
      <c r="K140" s="19"/>
      <c r="L140" s="19"/>
      <c r="M140" s="11"/>
      <c r="N140" s="11">
        <f>G140</f>
        <v>0</v>
      </c>
      <c r="O140" s="19"/>
      <c r="P140" s="19"/>
      <c r="Q140" s="19"/>
      <c r="R140" s="11">
        <f>G140</f>
        <v>0</v>
      </c>
      <c r="S140" s="19"/>
      <c r="T140" s="19"/>
      <c r="U140" s="19"/>
      <c r="V140" s="19"/>
      <c r="W140" s="19"/>
      <c r="X140" s="19"/>
      <c r="Y140" s="53">
        <f>(F140/E140)*'Recreational Summary'!L141</f>
        <v>0</v>
      </c>
      <c r="Z140" s="257" t="str">
        <f>'Recreational Summary'!K141</f>
        <v>B2</v>
      </c>
      <c r="AA140" s="213"/>
      <c r="AB140" s="212" t="str">
        <f>'Recreational Summary'!O141</f>
        <v>Or In</v>
      </c>
    </row>
    <row r="141" spans="1:29" x14ac:dyDescent="0.2">
      <c r="A141" s="304" t="str">
        <f>'Recreational Summary'!A142</f>
        <v>Pesticides and Herbicides</v>
      </c>
      <c r="B141" s="22"/>
      <c r="C141" s="264"/>
      <c r="D141" s="123"/>
      <c r="E141" s="45"/>
      <c r="F141" s="115"/>
      <c r="G141" s="48"/>
      <c r="H141" s="218"/>
      <c r="I141" s="218"/>
      <c r="J141" s="30"/>
      <c r="K141" s="19"/>
      <c r="L141" s="19"/>
      <c r="M141" s="11"/>
      <c r="N141" s="11"/>
      <c r="O141" s="19"/>
      <c r="P141" s="19"/>
      <c r="Q141" s="19"/>
      <c r="R141" s="11"/>
      <c r="S141" s="19"/>
      <c r="T141" s="19"/>
      <c r="U141" s="19"/>
      <c r="V141" s="19"/>
      <c r="W141" s="19"/>
      <c r="X141" s="19"/>
      <c r="Y141" s="53"/>
      <c r="Z141" s="257"/>
      <c r="AA141" s="213"/>
      <c r="AB141" s="212"/>
    </row>
    <row r="142" spans="1:29" x14ac:dyDescent="0.2">
      <c r="A142" s="304">
        <f>'Recreational Summary'!A143</f>
        <v>0</v>
      </c>
      <c r="B142" s="22" t="str">
        <f>'Recreational Summary'!B143</f>
        <v>Aldrin</v>
      </c>
      <c r="C142" s="264" t="str">
        <f>'Recreational Summary'!C143</f>
        <v>309-00-2</v>
      </c>
      <c r="D142" s="123"/>
      <c r="E142" s="45">
        <f>'Recreational Summary'!E143</f>
        <v>1</v>
      </c>
      <c r="F142" s="115"/>
      <c r="G142" s="48">
        <f>(F142/E142)*'Recreational Summary'!F143</f>
        <v>0</v>
      </c>
      <c r="H142" s="218" t="str">
        <f>'Recreational Summary'!H143</f>
        <v>In</v>
      </c>
      <c r="I142" s="218" t="str">
        <f>'Recreational Summary'!I143</f>
        <v>Or</v>
      </c>
      <c r="J142" s="30"/>
      <c r="K142" s="19"/>
      <c r="L142" s="92"/>
      <c r="M142" s="92"/>
      <c r="N142" s="92"/>
      <c r="O142" s="92"/>
      <c r="P142" s="11">
        <f>G142</f>
        <v>0</v>
      </c>
      <c r="Q142" s="11"/>
      <c r="R142" s="19"/>
      <c r="S142" s="19"/>
      <c r="T142" s="19"/>
      <c r="U142" s="19"/>
      <c r="V142" s="19"/>
      <c r="W142" s="19"/>
      <c r="X142" s="19"/>
      <c r="Y142" s="53">
        <f>(F142/E142)*'Recreational Summary'!L143</f>
        <v>0</v>
      </c>
      <c r="Z142" s="257" t="str">
        <f>'Recreational Summary'!K143</f>
        <v>B2</v>
      </c>
      <c r="AA142" s="213"/>
      <c r="AB142" s="212" t="str">
        <f>'Recreational Summary'!O143</f>
        <v>Or</v>
      </c>
    </row>
    <row r="143" spans="1:29" x14ac:dyDescent="0.2">
      <c r="A143" s="304">
        <f>'Recreational Summary'!A144</f>
        <v>0</v>
      </c>
      <c r="B143" s="22" t="str">
        <f>'Recreational Summary'!B144</f>
        <v>Carbazole</v>
      </c>
      <c r="C143" s="264" t="str">
        <f>'Recreational Summary'!C144</f>
        <v>86-74-8</v>
      </c>
      <c r="D143" s="123"/>
      <c r="E143" s="45">
        <f>'Recreational Summary'!E144</f>
        <v>720</v>
      </c>
      <c r="F143" s="116"/>
      <c r="G143" s="48">
        <f>(F143/E143)*'Recreational Summary'!F144</f>
        <v>0</v>
      </c>
      <c r="H143" s="218"/>
      <c r="I143" s="218"/>
      <c r="J143" s="30"/>
      <c r="K143" s="19"/>
      <c r="L143" s="92"/>
      <c r="M143" s="92"/>
      <c r="N143" s="92"/>
      <c r="O143" s="92"/>
      <c r="P143" s="11"/>
      <c r="Q143" s="11"/>
      <c r="R143" s="19"/>
      <c r="S143" s="19"/>
      <c r="T143" s="19"/>
      <c r="U143" s="19"/>
      <c r="V143" s="19"/>
      <c r="W143" s="19"/>
      <c r="X143" s="19"/>
      <c r="Y143" s="53">
        <f>(F143/E143)*'Recreational Summary'!L144</f>
        <v>0</v>
      </c>
      <c r="Z143" s="257" t="str">
        <f>'Recreational Summary'!K144</f>
        <v>B2</v>
      </c>
      <c r="AA143" s="213" t="str">
        <f>'Recreational Summary'!N144</f>
        <v>In</v>
      </c>
      <c r="AB143" s="212" t="str">
        <f>'Recreational Summary'!O144</f>
        <v>Or</v>
      </c>
    </row>
    <row r="144" spans="1:29" x14ac:dyDescent="0.2">
      <c r="A144" s="304">
        <f>'Recreational Summary'!A145</f>
        <v>0</v>
      </c>
      <c r="B144" s="22" t="str">
        <f>'Recreational Summary'!B145</f>
        <v>Chloramben</v>
      </c>
      <c r="C144" s="264" t="str">
        <f>'Recreational Summary'!C145</f>
        <v>133-90-4</v>
      </c>
      <c r="D144" s="123"/>
      <c r="E144" s="45">
        <f>'Recreational Summary'!E145</f>
        <v>540</v>
      </c>
      <c r="F144" s="115"/>
      <c r="G144" s="48">
        <f>(F144/E144)*'Recreational Summary'!F145</f>
        <v>0</v>
      </c>
      <c r="H144" s="218" t="str">
        <f>'Recreational Summary'!H145</f>
        <v>In</v>
      </c>
      <c r="I144" s="218" t="str">
        <f>'Recreational Summary'!I145</f>
        <v>Or</v>
      </c>
      <c r="J144" s="30"/>
      <c r="K144" s="19"/>
      <c r="L144" s="19"/>
      <c r="M144" s="19"/>
      <c r="N144" s="19"/>
      <c r="O144" s="19"/>
      <c r="P144" s="128">
        <f>G144</f>
        <v>0</v>
      </c>
      <c r="Q144" s="11"/>
      <c r="R144" s="19"/>
      <c r="S144" s="19"/>
      <c r="T144" s="19"/>
      <c r="U144" s="19"/>
      <c r="V144" s="19"/>
      <c r="W144" s="19"/>
      <c r="X144" s="19"/>
      <c r="Y144" s="53" t="s">
        <v>1357</v>
      </c>
      <c r="Z144" s="258" t="str">
        <f>'Recreational Summary'!K145</f>
        <v>under review</v>
      </c>
      <c r="AA144" s="213"/>
      <c r="AB144" s="212"/>
    </row>
    <row r="145" spans="1:29" x14ac:dyDescent="0.2">
      <c r="A145" s="304">
        <f>'Recreational Summary'!A146</f>
        <v>0</v>
      </c>
      <c r="B145" s="22" t="str">
        <f>'Recreational Summary'!B146</f>
        <v>Chlordane</v>
      </c>
      <c r="C145" s="264" t="str">
        <f>'Recreational Summary'!C146</f>
        <v>57-74-9</v>
      </c>
      <c r="D145" s="123"/>
      <c r="E145" s="45">
        <f>'Recreational Summary'!E146</f>
        <v>16</v>
      </c>
      <c r="F145" s="115"/>
      <c r="G145" s="48">
        <f>(F145/E145)*'Recreational Summary'!F146</f>
        <v>0</v>
      </c>
      <c r="H145" s="218"/>
      <c r="I145" s="218" t="str">
        <f>'Recreational Summary'!I146</f>
        <v>Or</v>
      </c>
      <c r="J145" s="30"/>
      <c r="K145" s="19"/>
      <c r="L145" s="19"/>
      <c r="M145" s="19"/>
      <c r="N145" s="19"/>
      <c r="O145" s="19"/>
      <c r="P145" s="11">
        <f>G145</f>
        <v>0</v>
      </c>
      <c r="Q145" s="11"/>
      <c r="R145" s="19"/>
      <c r="S145" s="19"/>
      <c r="T145" s="19"/>
      <c r="U145" s="19"/>
      <c r="V145" s="19"/>
      <c r="W145" s="19"/>
      <c r="X145" s="19"/>
      <c r="Y145" s="53">
        <f>(F145/E145)*'Recreational Summary'!L146</f>
        <v>0</v>
      </c>
      <c r="Z145" s="257" t="str">
        <f>'Recreational Summary'!K146</f>
        <v>B2</v>
      </c>
      <c r="AA145" s="213"/>
      <c r="AB145" s="212" t="str">
        <f>'Recreational Summary'!O146</f>
        <v>Or</v>
      </c>
    </row>
    <row r="146" spans="1:29" x14ac:dyDescent="0.2">
      <c r="A146" s="304">
        <f>'Recreational Summary'!A147</f>
        <v>0</v>
      </c>
      <c r="B146" s="22" t="str">
        <f>'Recreational Summary'!B147</f>
        <v>4, 4' - DDD</v>
      </c>
      <c r="C146" s="264" t="str">
        <f>'Recreational Summary'!C147</f>
        <v>72-54-8</v>
      </c>
      <c r="D146" s="123"/>
      <c r="E146" s="45">
        <f>'Recreational Summary'!E147</f>
        <v>74</v>
      </c>
      <c r="F146" s="115"/>
      <c r="G146" s="48" t="s">
        <v>1357</v>
      </c>
      <c r="H146" s="218"/>
      <c r="I146" s="218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3">
        <f>(F146/E146)*'Recreational Summary'!L147</f>
        <v>0</v>
      </c>
      <c r="Z146" s="257" t="str">
        <f>'Recreational Summary'!K147</f>
        <v>B2</v>
      </c>
      <c r="AA146" s="213"/>
      <c r="AB146" s="212" t="str">
        <f>'Recreational Summary'!O147</f>
        <v>Or</v>
      </c>
    </row>
    <row r="147" spans="1:29" x14ac:dyDescent="0.2">
      <c r="A147" s="304">
        <f>'Recreational Summary'!A148</f>
        <v>0</v>
      </c>
      <c r="B147" s="22" t="str">
        <f>'Recreational Summary'!B148</f>
        <v>4, 4' - DDE</v>
      </c>
      <c r="C147" s="264" t="str">
        <f>'Recreational Summary'!C148</f>
        <v>72-55-9</v>
      </c>
      <c r="D147" s="123"/>
      <c r="E147" s="45">
        <f>'Recreational Summary'!E148</f>
        <v>52</v>
      </c>
      <c r="F147" s="115"/>
      <c r="G147" s="48" t="s">
        <v>1357</v>
      </c>
      <c r="H147" s="218"/>
      <c r="I147" s="218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3">
        <f>(F147/E147)*'Recreational Summary'!L148</f>
        <v>0</v>
      </c>
      <c r="Z147" s="257" t="str">
        <f>'Recreational Summary'!K148</f>
        <v>B2</v>
      </c>
      <c r="AA147" s="213"/>
      <c r="AB147" s="212" t="str">
        <f>'Recreational Summary'!O148</f>
        <v>Or</v>
      </c>
    </row>
    <row r="148" spans="1:29" x14ac:dyDescent="0.2">
      <c r="A148" s="304">
        <f>'Recreational Summary'!A149</f>
        <v>0</v>
      </c>
      <c r="B148" s="22" t="str">
        <f>'Recreational Summary'!B149</f>
        <v>4, 4' - DDT</v>
      </c>
      <c r="C148" s="264" t="str">
        <f>'Recreational Summary'!C149</f>
        <v>50-29-3</v>
      </c>
      <c r="D148" s="123"/>
      <c r="E148" s="45">
        <f>'Recreational Summary'!E149</f>
        <v>18</v>
      </c>
      <c r="F148" s="115"/>
      <c r="G148" s="48">
        <f>(F148/E148)*'Recreational Summary'!F149</f>
        <v>0</v>
      </c>
      <c r="H148" s="218" t="str">
        <f>'Recreational Summary'!H149</f>
        <v>In</v>
      </c>
      <c r="I148" s="218" t="str">
        <f>'Recreational Summary'!I149</f>
        <v>Or</v>
      </c>
      <c r="J148" s="30"/>
      <c r="K148" s="19"/>
      <c r="L148" s="19"/>
      <c r="M148" s="19"/>
      <c r="N148" s="19"/>
      <c r="O148" s="19"/>
      <c r="P148" s="11">
        <f>G148</f>
        <v>0</v>
      </c>
      <c r="Q148" s="11"/>
      <c r="R148" s="19"/>
      <c r="S148" s="19"/>
      <c r="T148" s="19"/>
      <c r="U148" s="19"/>
      <c r="V148" s="19"/>
      <c r="W148" s="19"/>
      <c r="X148" s="19"/>
      <c r="Y148" s="53">
        <f>(F148/E148)*'Recreational Summary'!L149</f>
        <v>0</v>
      </c>
      <c r="Z148" s="257" t="str">
        <f>'Recreational Summary'!K149</f>
        <v>B2</v>
      </c>
      <c r="AA148" s="213"/>
      <c r="AB148" s="212" t="str">
        <f>'Recreational Summary'!O149</f>
        <v>Or</v>
      </c>
    </row>
    <row r="149" spans="1:29" s="85" customFormat="1" x14ac:dyDescent="0.2">
      <c r="A149" s="304">
        <f>'Recreational Summary'!A150</f>
        <v>0</v>
      </c>
      <c r="B149" s="22" t="str">
        <f>'Recreational Summary'!B150</f>
        <v>Diazinon</v>
      </c>
      <c r="C149" s="264" t="str">
        <f>'Recreational Summary'!C150</f>
        <v>333-41-5</v>
      </c>
      <c r="D149" s="123"/>
      <c r="E149" s="45">
        <f>'Recreational Summary'!E150</f>
        <v>32</v>
      </c>
      <c r="F149" s="116"/>
      <c r="G149" s="48">
        <f>(F149/E149)*'Recreational Summary'!F150</f>
        <v>0</v>
      </c>
      <c r="H149" s="218" t="str">
        <f>'Recreational Summary'!H150</f>
        <v>In</v>
      </c>
      <c r="I149" s="218" t="str">
        <f>'Recreational Summary'!I150</f>
        <v>Or</v>
      </c>
      <c r="J149" s="30"/>
      <c r="K149" s="19"/>
      <c r="L149" s="11">
        <f>G149</f>
        <v>0</v>
      </c>
      <c r="M149" s="11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3" t="s">
        <v>1357</v>
      </c>
      <c r="Z149" s="257" t="str">
        <f>'Recreational Summary'!K150</f>
        <v>NA</v>
      </c>
      <c r="AA149" s="213"/>
      <c r="AB149" s="212"/>
      <c r="AC149"/>
    </row>
    <row r="150" spans="1:29" s="85" customFormat="1" x14ac:dyDescent="0.2">
      <c r="A150" s="304">
        <f>'Recreational Summary'!A151</f>
        <v>0</v>
      </c>
      <c r="B150" s="22" t="str">
        <f>'Recreational Summary'!B151</f>
        <v>2,4-Dichlorophenoxyacetic acid (2,4-D)</v>
      </c>
      <c r="C150" s="264" t="str">
        <f>'Recreational Summary'!C151</f>
        <v>94-75-7</v>
      </c>
      <c r="D150" s="123"/>
      <c r="E150" s="45">
        <f>'Recreational Summary'!E151</f>
        <v>360</v>
      </c>
      <c r="F150" s="116"/>
      <c r="G150" s="48">
        <f>(F150/E150)*'Recreational Summary'!F151</f>
        <v>0</v>
      </c>
      <c r="H150" s="218" t="str">
        <f>'Recreational Summary'!H151</f>
        <v>In</v>
      </c>
      <c r="I150" s="218" t="str">
        <f>'Recreational Summary'!I151</f>
        <v>Or</v>
      </c>
      <c r="J150" s="87"/>
      <c r="K150" s="128">
        <f>G150</f>
        <v>0</v>
      </c>
      <c r="L150" s="92"/>
      <c r="M150" s="92"/>
      <c r="N150" s="128"/>
      <c r="O150" s="128">
        <f>G150</f>
        <v>0</v>
      </c>
      <c r="P150" s="128">
        <f>G150</f>
        <v>0</v>
      </c>
      <c r="Q150" s="88"/>
      <c r="R150" s="86"/>
      <c r="S150" s="86"/>
      <c r="T150" s="86"/>
      <c r="U150" s="86"/>
      <c r="V150" s="86"/>
      <c r="W150" s="86"/>
      <c r="X150" s="86"/>
      <c r="Y150" s="89" t="s">
        <v>1357</v>
      </c>
      <c r="Z150" s="257" t="str">
        <f>'Recreational Summary'!K151</f>
        <v>NA</v>
      </c>
      <c r="AA150" s="213"/>
      <c r="AB150" s="212"/>
    </row>
    <row r="151" spans="1:29" s="85" customFormat="1" x14ac:dyDescent="0.2">
      <c r="A151" s="304">
        <f>'Recreational Summary'!A152</f>
        <v>0</v>
      </c>
      <c r="B151" s="22" t="str">
        <f>'Recreational Summary'!B152</f>
        <v>4-(2,4-Dichlorophenoxy) butyric acid (2,4-DB)</v>
      </c>
      <c r="C151" s="264" t="str">
        <f>'Recreational Summary'!C152</f>
        <v>94-82-6</v>
      </c>
      <c r="D151" s="123"/>
      <c r="E151" s="45">
        <f>'Recreational Summary'!E152</f>
        <v>286</v>
      </c>
      <c r="F151" s="115"/>
      <c r="G151" s="48">
        <f>(F151/E151)*'Recreational Summary'!F152</f>
        <v>0</v>
      </c>
      <c r="H151" s="218" t="str">
        <f>'Recreational Summary'!H152</f>
        <v>In</v>
      </c>
      <c r="I151" s="218" t="str">
        <f>'Recreational Summary'!I152</f>
        <v>Or</v>
      </c>
      <c r="J151" s="87"/>
      <c r="K151" s="128">
        <f>G151</f>
        <v>0</v>
      </c>
      <c r="L151" s="92"/>
      <c r="M151" s="92"/>
      <c r="N151" s="128"/>
      <c r="O151" s="128"/>
      <c r="P151" s="128">
        <f>G151</f>
        <v>0</v>
      </c>
      <c r="Q151" s="128"/>
      <c r="R151" s="92"/>
      <c r="S151" s="92"/>
      <c r="T151" s="92"/>
      <c r="U151" s="92"/>
      <c r="V151" s="92"/>
      <c r="W151" s="92"/>
      <c r="X151" s="128">
        <f>G151</f>
        <v>0</v>
      </c>
      <c r="Y151" s="89" t="s">
        <v>1357</v>
      </c>
      <c r="Z151" s="257" t="str">
        <f>'Recreational Summary'!K152</f>
        <v>NA</v>
      </c>
      <c r="AA151" s="213"/>
      <c r="AB151" s="212"/>
    </row>
    <row r="152" spans="1:29" s="85" customFormat="1" x14ac:dyDescent="0.2">
      <c r="A152" s="304">
        <f>'Recreational Summary'!A153</f>
        <v>0</v>
      </c>
      <c r="B152" s="22" t="str">
        <f>'Recreational Summary'!B153</f>
        <v>Dieldrin</v>
      </c>
      <c r="C152" s="264" t="str">
        <f>'Recreational Summary'!C153</f>
        <v>60-57-1</v>
      </c>
      <c r="D152" s="123"/>
      <c r="E152" s="45">
        <f>'Recreational Summary'!E153</f>
        <v>1.2</v>
      </c>
      <c r="F152" s="115"/>
      <c r="G152" s="48">
        <f>(F152/E152)*'Recreational Summary'!F153</f>
        <v>0</v>
      </c>
      <c r="H152" s="218" t="str">
        <f>'Recreational Summary'!H153</f>
        <v>In</v>
      </c>
      <c r="I152" s="218" t="str">
        <f>'Recreational Summary'!I153</f>
        <v>Or</v>
      </c>
      <c r="J152" s="87"/>
      <c r="K152" s="92"/>
      <c r="L152" s="92"/>
      <c r="M152" s="92"/>
      <c r="N152" s="92"/>
      <c r="O152" s="92"/>
      <c r="P152" s="128">
        <f>G152</f>
        <v>0</v>
      </c>
      <c r="Q152" s="88"/>
      <c r="R152" s="86"/>
      <c r="S152" s="88"/>
      <c r="T152" s="88"/>
      <c r="U152" s="86"/>
      <c r="V152" s="86"/>
      <c r="W152" s="86"/>
      <c r="X152" s="86"/>
      <c r="Y152" s="53">
        <f>(F152/E152)*'Recreational Summary'!L153</f>
        <v>0</v>
      </c>
      <c r="Z152" s="257" t="str">
        <f>'Recreational Summary'!K153</f>
        <v>B2</v>
      </c>
      <c r="AA152" s="213"/>
      <c r="AB152" s="212" t="str">
        <f>'Recreational Summary'!O153</f>
        <v>Or</v>
      </c>
    </row>
    <row r="153" spans="1:29" s="85" customFormat="1" x14ac:dyDescent="0.2">
      <c r="A153" s="304">
        <f>'Recreational Summary'!A154</f>
        <v>0</v>
      </c>
      <c r="B153" s="22" t="str">
        <f>'Recreational Summary'!B154</f>
        <v>Endosulfan</v>
      </c>
      <c r="C153" s="264" t="str">
        <f>'Recreational Summary'!C154</f>
        <v>115-29-7</v>
      </c>
      <c r="D153" s="123"/>
      <c r="E153" s="45">
        <f>'Recreational Summary'!E154</f>
        <v>140</v>
      </c>
      <c r="F153" s="115"/>
      <c r="G153" s="48">
        <f>(F153/E153)*'Recreational Summary'!F154</f>
        <v>0</v>
      </c>
      <c r="H153" s="218"/>
      <c r="I153" s="218" t="str">
        <f>'Recreational Summary'!I154</f>
        <v>Or</v>
      </c>
      <c r="J153" s="87"/>
      <c r="K153" s="128">
        <f>G153</f>
        <v>0</v>
      </c>
      <c r="L153" s="128">
        <f>G153</f>
        <v>0</v>
      </c>
      <c r="M153" s="92"/>
      <c r="N153" s="92"/>
      <c r="O153" s="128">
        <f>G153</f>
        <v>0</v>
      </c>
      <c r="P153" s="128"/>
      <c r="Q153" s="88"/>
      <c r="R153" s="86"/>
      <c r="S153" s="86"/>
      <c r="T153" s="86"/>
      <c r="U153" s="86"/>
      <c r="V153" s="86"/>
      <c r="W153" s="86"/>
      <c r="X153" s="86"/>
      <c r="Y153" s="53" t="s">
        <v>1357</v>
      </c>
      <c r="Z153" s="257" t="str">
        <f>'Recreational Summary'!K154</f>
        <v>NA</v>
      </c>
      <c r="AA153" s="213"/>
      <c r="AB153" s="212"/>
    </row>
    <row r="154" spans="1:29" x14ac:dyDescent="0.2">
      <c r="A154" s="304">
        <f>'Recreational Summary'!A155</f>
        <v>0</v>
      </c>
      <c r="B154" s="22" t="str">
        <f>'Recreational Summary'!B155</f>
        <v>Endrin</v>
      </c>
      <c r="C154" s="264" t="str">
        <f>'Recreational Summary'!C155</f>
        <v>72-20-8</v>
      </c>
      <c r="D154" s="123"/>
      <c r="E154" s="45">
        <f>'Recreational Summary'!E155</f>
        <v>10</v>
      </c>
      <c r="F154" s="115"/>
      <c r="G154" s="48">
        <f>(F154/E154)*'Recreational Summary'!F155</f>
        <v>0</v>
      </c>
      <c r="H154" s="218"/>
      <c r="I154" s="218" t="str">
        <f>'Recreational Summary'!I155</f>
        <v>Or</v>
      </c>
      <c r="J154" s="87"/>
      <c r="K154" s="128"/>
      <c r="L154" s="128">
        <f>G154</f>
        <v>0</v>
      </c>
      <c r="M154" s="92"/>
      <c r="N154" s="92"/>
      <c r="O154" s="128"/>
      <c r="P154" s="128">
        <f>G154</f>
        <v>0</v>
      </c>
      <c r="Q154" s="88"/>
      <c r="R154" s="86"/>
      <c r="S154" s="86"/>
      <c r="T154" s="86"/>
      <c r="U154" s="86"/>
      <c r="V154" s="86"/>
      <c r="W154" s="86"/>
      <c r="X154" s="86"/>
      <c r="Y154" s="53" t="s">
        <v>1357</v>
      </c>
      <c r="Z154" s="257" t="str">
        <f>'Recreational Summary'!K155</f>
        <v>D</v>
      </c>
      <c r="AA154" s="213"/>
      <c r="AB154" s="212"/>
      <c r="AC154" s="85"/>
    </row>
    <row r="155" spans="1:29" ht="21.75" x14ac:dyDescent="0.2">
      <c r="A155" s="304">
        <f>'Recreational Summary'!A156</f>
        <v>0</v>
      </c>
      <c r="B155" s="22" t="str">
        <f>'Recreational Summary'!B156</f>
        <v>Heptachlor</v>
      </c>
      <c r="C155" s="264" t="str">
        <f>'Recreational Summary'!C156</f>
        <v>76-44-8</v>
      </c>
      <c r="D155" s="123"/>
      <c r="E155" s="45">
        <f>'Recreational Summary'!E156</f>
        <v>3</v>
      </c>
      <c r="F155" s="115"/>
      <c r="G155" s="48">
        <f>(F155/E155)*'Recreational Summary'!F156</f>
        <v>0</v>
      </c>
      <c r="H155" s="218" t="str">
        <f>'Recreational Summary'!H156</f>
        <v>In</v>
      </c>
      <c r="I155" s="218" t="str">
        <f>'Recreational Summary'!I156</f>
        <v>Or</v>
      </c>
      <c r="J155" s="30"/>
      <c r="K155" s="19"/>
      <c r="L155" s="19"/>
      <c r="M155" s="19"/>
      <c r="N155" s="19"/>
      <c r="O155" s="19"/>
      <c r="P155" s="11">
        <f>G155</f>
        <v>0</v>
      </c>
      <c r="Q155" s="19"/>
      <c r="R155" s="11"/>
      <c r="S155" s="19"/>
      <c r="T155" s="19"/>
      <c r="U155" s="19"/>
      <c r="V155" s="19"/>
      <c r="W155" s="19"/>
      <c r="X155" s="19"/>
      <c r="Y155" s="53">
        <f>(F155/E155)*'Recreational Summary'!L156</f>
        <v>0</v>
      </c>
      <c r="Z155" s="257" t="str">
        <f>'Recreational Summary'!K156</f>
        <v>B2</v>
      </c>
      <c r="AA155" s="213"/>
      <c r="AB155" s="212" t="str">
        <f>'Recreational Summary'!O156</f>
        <v>Or In</v>
      </c>
    </row>
    <row r="156" spans="1:29" x14ac:dyDescent="0.2">
      <c r="A156" s="304">
        <f>'Recreational Summary'!A157</f>
        <v>0</v>
      </c>
      <c r="B156" s="22" t="str">
        <f>'Recreational Summary'!B157</f>
        <v>Heptachlor epoxide</v>
      </c>
      <c r="C156" s="264" t="str">
        <f>'Recreational Summary'!C157</f>
        <v>1024-57-3</v>
      </c>
      <c r="D156" s="123"/>
      <c r="E156" s="45">
        <f>'Recreational Summary'!E157</f>
        <v>0.5</v>
      </c>
      <c r="F156" s="115"/>
      <c r="G156" s="48">
        <f>(F156/E156)*'Recreational Summary'!F157</f>
        <v>0</v>
      </c>
      <c r="H156" s="218" t="str">
        <f>'Recreational Summary'!H157</f>
        <v>In</v>
      </c>
      <c r="I156" s="218" t="str">
        <f>'Recreational Summary'!I157</f>
        <v>Or</v>
      </c>
      <c r="J156" s="30"/>
      <c r="K156" s="19"/>
      <c r="L156" s="19"/>
      <c r="M156" s="19"/>
      <c r="N156" s="19"/>
      <c r="O156" s="19"/>
      <c r="P156" s="11">
        <f>G156</f>
        <v>0</v>
      </c>
      <c r="Q156" s="19"/>
      <c r="R156" s="11"/>
      <c r="S156" s="19"/>
      <c r="T156" s="19"/>
      <c r="U156" s="19"/>
      <c r="V156" s="19"/>
      <c r="W156" s="19"/>
      <c r="X156" s="19"/>
      <c r="Y156" s="53">
        <f>(F156/E156)*'Recreational Summary'!L157</f>
        <v>0</v>
      </c>
      <c r="Z156" s="257" t="str">
        <f>'Recreational Summary'!K157</f>
        <v>B2</v>
      </c>
      <c r="AA156" s="213"/>
      <c r="AB156" s="212" t="str">
        <f>'Recreational Summary'!O157</f>
        <v>Or</v>
      </c>
    </row>
    <row r="157" spans="1:29" x14ac:dyDescent="0.2">
      <c r="A157" s="304">
        <f>'Recreational Summary'!A158</f>
        <v>0</v>
      </c>
      <c r="B157" s="22" t="str">
        <f>'Recreational Summary'!B158</f>
        <v>alpha-Hexachlorocyclohexane</v>
      </c>
      <c r="C157" s="264" t="str">
        <f>'Recreational Summary'!C158</f>
        <v>319-84-6</v>
      </c>
      <c r="D157" s="123"/>
      <c r="E157" s="45">
        <f>'Recreational Summary'!E158</f>
        <v>3</v>
      </c>
      <c r="F157" s="115"/>
      <c r="G157" s="48" t="s">
        <v>1357</v>
      </c>
      <c r="H157" s="218"/>
      <c r="I157" s="218"/>
      <c r="J157" s="30"/>
      <c r="K157" s="19"/>
      <c r="L157" s="19"/>
      <c r="M157" s="19"/>
      <c r="N157" s="19"/>
      <c r="O157" s="19"/>
      <c r="P157" s="11"/>
      <c r="Q157" s="19"/>
      <c r="R157" s="11"/>
      <c r="S157" s="19"/>
      <c r="T157" s="19"/>
      <c r="U157" s="19"/>
      <c r="V157" s="19"/>
      <c r="W157" s="19"/>
      <c r="X157" s="19"/>
      <c r="Y157" s="53">
        <f>(F157/E157)*'Recreational Summary'!L158</f>
        <v>0</v>
      </c>
      <c r="Z157" s="257" t="str">
        <f>'Recreational Summary'!K158</f>
        <v>B2</v>
      </c>
      <c r="AA157" s="213"/>
      <c r="AB157" s="212" t="str">
        <f>'Recreational Summary'!O158</f>
        <v>Or</v>
      </c>
    </row>
    <row r="158" spans="1:29" x14ac:dyDescent="0.2">
      <c r="A158" s="304">
        <f>'Recreational Summary'!A159</f>
        <v>0</v>
      </c>
      <c r="B158" s="22" t="str">
        <f>'Recreational Summary'!B159</f>
        <v>beta-Hexachlorocyclohexane</v>
      </c>
      <c r="C158" s="264" t="str">
        <f>'Recreational Summary'!C159</f>
        <v>319-85-7</v>
      </c>
      <c r="D158" s="123"/>
      <c r="E158" s="45">
        <f>'Recreational Summary'!E159</f>
        <v>11</v>
      </c>
      <c r="F158" s="116"/>
      <c r="G158" s="48" t="s">
        <v>1357</v>
      </c>
      <c r="H158" s="218"/>
      <c r="I158" s="218"/>
      <c r="J158" s="30"/>
      <c r="K158" s="19"/>
      <c r="L158" s="19"/>
      <c r="M158" s="19"/>
      <c r="N158" s="19"/>
      <c r="O158" s="19"/>
      <c r="P158" s="11"/>
      <c r="Q158" s="19"/>
      <c r="R158" s="11"/>
      <c r="S158" s="19"/>
      <c r="T158" s="19"/>
      <c r="U158" s="19"/>
      <c r="V158" s="19"/>
      <c r="W158" s="19"/>
      <c r="X158" s="19"/>
      <c r="Y158" s="53">
        <f>(F158/E158)*'Recreational Summary'!L159</f>
        <v>0</v>
      </c>
      <c r="Z158" s="257" t="str">
        <f>'Recreational Summary'!K159</f>
        <v>C</v>
      </c>
      <c r="AA158" s="213"/>
      <c r="AB158" s="212" t="str">
        <f>'Recreational Summary'!O159</f>
        <v>Or</v>
      </c>
    </row>
    <row r="159" spans="1:29" ht="21.75" x14ac:dyDescent="0.2">
      <c r="A159" s="304">
        <f>'Recreational Summary'!A160</f>
        <v>0</v>
      </c>
      <c r="B159" s="22" t="str">
        <f>'Recreational Summary'!B160</f>
        <v>gamma-Hexachlorocyclohexane (gamma-BHC, Lindane)</v>
      </c>
      <c r="C159" s="264" t="str">
        <f>'Recreational Summary'!C160</f>
        <v>58-89-9</v>
      </c>
      <c r="D159" s="123"/>
      <c r="E159" s="45">
        <f>'Recreational Summary'!E160</f>
        <v>12</v>
      </c>
      <c r="F159" s="115"/>
      <c r="G159" s="48">
        <f>(F159/E159)*'Recreational Summary'!F160</f>
        <v>0</v>
      </c>
      <c r="H159" s="218" t="str">
        <f>'Recreational Summary'!H160</f>
        <v>In</v>
      </c>
      <c r="I159" s="218" t="str">
        <f>'Recreational Summary'!I160</f>
        <v>Or</v>
      </c>
      <c r="J159" s="87"/>
      <c r="K159" s="88"/>
      <c r="L159" s="92"/>
      <c r="M159" s="92"/>
      <c r="N159" s="92"/>
      <c r="O159" s="128">
        <f>G159</f>
        <v>0</v>
      </c>
      <c r="P159" s="11">
        <f>G159</f>
        <v>0</v>
      </c>
      <c r="Q159" s="19"/>
      <c r="R159" s="19"/>
      <c r="S159" s="19"/>
      <c r="T159" s="19"/>
      <c r="U159" s="19"/>
      <c r="V159" s="19"/>
      <c r="W159" s="19"/>
      <c r="X159" s="19"/>
      <c r="Y159" s="53">
        <f>(F159/E159)*'Recreational Summary'!L160</f>
        <v>0</v>
      </c>
      <c r="Z159" s="257" t="str">
        <f>'Recreational Summary'!K160</f>
        <v>B2/C</v>
      </c>
      <c r="AA159" s="213"/>
      <c r="AB159" s="212" t="str">
        <f>'Recreational Summary'!O160</f>
        <v>Or</v>
      </c>
    </row>
    <row r="160" spans="1:29" x14ac:dyDescent="0.2">
      <c r="A160" s="304">
        <f>'Recreational Summary'!A161</f>
        <v>0</v>
      </c>
      <c r="B160" s="22" t="str">
        <f>'Recreational Summary'!B161</f>
        <v>Hexachlorocyclohexane, technical grade</v>
      </c>
      <c r="C160" s="264" t="str">
        <f>'Recreational Summary'!C161</f>
        <v>608-73-1</v>
      </c>
      <c r="D160" s="123"/>
      <c r="E160" s="45">
        <f>'Recreational Summary'!E161</f>
        <v>9</v>
      </c>
      <c r="F160" s="115"/>
      <c r="G160" s="48" t="s">
        <v>1357</v>
      </c>
      <c r="H160" s="218"/>
      <c r="I160" s="218"/>
      <c r="J160" s="30"/>
      <c r="K160" s="19"/>
      <c r="L160" s="19"/>
      <c r="M160" s="19"/>
      <c r="N160" s="19"/>
      <c r="O160" s="19"/>
      <c r="P160" s="11"/>
      <c r="Q160" s="19"/>
      <c r="R160" s="11"/>
      <c r="S160" s="19"/>
      <c r="T160" s="19"/>
      <c r="U160" s="19"/>
      <c r="V160" s="19"/>
      <c r="W160" s="19"/>
      <c r="X160" s="19"/>
      <c r="Y160" s="53">
        <f>(F160/E160)*'Recreational Summary'!L161</f>
        <v>0</v>
      </c>
      <c r="Z160" s="257" t="str">
        <f>'Recreational Summary'!K161</f>
        <v>B2</v>
      </c>
      <c r="AA160" s="213"/>
      <c r="AB160" s="212" t="str">
        <f>'Recreational Summary'!O161</f>
        <v>Or</v>
      </c>
    </row>
    <row r="161" spans="1:29" x14ac:dyDescent="0.2">
      <c r="A161" s="304">
        <f>'Recreational Summary'!A162</f>
        <v>0</v>
      </c>
      <c r="B161" s="22" t="str">
        <f>'Recreational Summary'!B162</f>
        <v>Methoxychlor</v>
      </c>
      <c r="C161" s="264" t="str">
        <f>'Recreational Summary'!C162</f>
        <v>72-43-5</v>
      </c>
      <c r="D161" s="123"/>
      <c r="E161" s="45">
        <f>'Recreational Summary'!E162</f>
        <v>13</v>
      </c>
      <c r="F161" s="115"/>
      <c r="G161" s="48">
        <f>(F161/E161)*'Recreational Summary'!F162</f>
        <v>0</v>
      </c>
      <c r="H161" s="218"/>
      <c r="I161" s="218" t="str">
        <f>'Recreational Summary'!I162</f>
        <v>Or</v>
      </c>
      <c r="J161" s="30"/>
      <c r="K161" s="19"/>
      <c r="L161" s="19"/>
      <c r="M161" s="19"/>
      <c r="N161" s="19"/>
      <c r="O161" s="19"/>
      <c r="P161" s="11"/>
      <c r="Q161" s="19"/>
      <c r="R161" s="11">
        <f>G161</f>
        <v>0</v>
      </c>
      <c r="S161" s="19"/>
      <c r="T161" s="19"/>
      <c r="U161" s="19"/>
      <c r="V161" s="19"/>
      <c r="W161" s="19"/>
      <c r="X161" s="19"/>
      <c r="Y161" s="53" t="s">
        <v>1357</v>
      </c>
      <c r="Z161" s="257" t="str">
        <f>'Recreational Summary'!K162</f>
        <v>D</v>
      </c>
      <c r="AA161" s="213"/>
      <c r="AB161" s="212"/>
    </row>
    <row r="162" spans="1:29" x14ac:dyDescent="0.2">
      <c r="A162" s="304">
        <f>'Recreational Summary'!A163</f>
        <v>0</v>
      </c>
      <c r="B162" s="22" t="str">
        <f>'Recreational Summary'!B163</f>
        <v>2-Methyl-4-chloropphenoxyacetic acid (MCPA)</v>
      </c>
      <c r="C162" s="264" t="str">
        <f>'Recreational Summary'!C163</f>
        <v>94-74-6</v>
      </c>
      <c r="D162" s="123"/>
      <c r="E162" s="45">
        <f>'Recreational Summary'!E163</f>
        <v>18</v>
      </c>
      <c r="F162" s="115"/>
      <c r="G162" s="48">
        <f>(F162/E162)*'Recreational Summary'!F163</f>
        <v>0</v>
      </c>
      <c r="H162" s="218" t="str">
        <f>'Recreational Summary'!H163</f>
        <v>In</v>
      </c>
      <c r="I162" s="218" t="str">
        <f>'Recreational Summary'!I163</f>
        <v>Or</v>
      </c>
      <c r="J162" s="30"/>
      <c r="K162" s="19"/>
      <c r="L162" s="19"/>
      <c r="M162" s="19"/>
      <c r="N162" s="19"/>
      <c r="O162" s="11">
        <f>G162</f>
        <v>0</v>
      </c>
      <c r="P162" s="11">
        <f>G162</f>
        <v>0</v>
      </c>
      <c r="Q162" s="19"/>
      <c r="R162" s="11"/>
      <c r="S162" s="19"/>
      <c r="T162" s="19"/>
      <c r="U162" s="19"/>
      <c r="V162" s="19"/>
      <c r="W162" s="19"/>
      <c r="X162" s="19"/>
      <c r="Y162" s="53" t="s">
        <v>1357</v>
      </c>
      <c r="Z162" s="257" t="str">
        <f>'Recreational Summary'!K163</f>
        <v>NA</v>
      </c>
      <c r="AA162" s="213"/>
      <c r="AB162" s="212"/>
    </row>
    <row r="163" spans="1:29" x14ac:dyDescent="0.2">
      <c r="A163" s="304">
        <f>'Recreational Summary'!A164</f>
        <v>0</v>
      </c>
      <c r="B163" s="22" t="str">
        <f>'Recreational Summary'!B164</f>
        <v>2-(2-Methyl-4-chlorophenoxy)propionic acid (MCPP)</v>
      </c>
      <c r="C163" s="264" t="str">
        <f>'Recreational Summary'!C164</f>
        <v>93-65-2</v>
      </c>
      <c r="D163" s="123"/>
      <c r="E163" s="45">
        <f>'Recreational Summary'!E164</f>
        <v>36</v>
      </c>
      <c r="F163" s="115"/>
      <c r="G163" s="48">
        <f>(F163/E163)*'Recreational Summary'!F164</f>
        <v>0</v>
      </c>
      <c r="H163" s="218" t="str">
        <f>'Recreational Summary'!H164</f>
        <v>In</v>
      </c>
      <c r="I163" s="218" t="str">
        <f>'Recreational Summary'!I164</f>
        <v>Or</v>
      </c>
      <c r="J163" s="30"/>
      <c r="K163" s="19"/>
      <c r="L163" s="19"/>
      <c r="M163" s="19"/>
      <c r="N163" s="19"/>
      <c r="O163" s="11">
        <f>G163</f>
        <v>0</v>
      </c>
      <c r="P163" s="11"/>
      <c r="Q163" s="19"/>
      <c r="R163" s="11"/>
      <c r="S163" s="19"/>
      <c r="T163" s="19"/>
      <c r="U163" s="19"/>
      <c r="V163" s="19"/>
      <c r="W163" s="19"/>
      <c r="X163" s="19"/>
      <c r="Y163" s="53" t="s">
        <v>1357</v>
      </c>
      <c r="Z163" s="257" t="str">
        <f>'Recreational Summary'!K164</f>
        <v>NA</v>
      </c>
      <c r="AA163" s="213"/>
      <c r="AB163" s="212"/>
    </row>
    <row r="164" spans="1:29" x14ac:dyDescent="0.2">
      <c r="A164" s="304">
        <f>'Recreational Summary'!A165</f>
        <v>0</v>
      </c>
      <c r="B164" s="22" t="str">
        <f>'Recreational Summary'!B165</f>
        <v>Metolachlor</v>
      </c>
      <c r="C164" s="264" t="str">
        <f>'Recreational Summary'!C165</f>
        <v>51218-45-2</v>
      </c>
      <c r="D164" s="123"/>
      <c r="E164" s="45">
        <f>'Recreational Summary'!E165</f>
        <v>536</v>
      </c>
      <c r="F164" s="116"/>
      <c r="G164" s="48">
        <f>(F164/E164)*'Recreational Summary'!F165</f>
        <v>0</v>
      </c>
      <c r="H164" s="218" t="str">
        <f>'Recreational Summary'!H165</f>
        <v>In</v>
      </c>
      <c r="I164" s="218" t="str">
        <f>'Recreational Summary'!I165</f>
        <v>Or</v>
      </c>
      <c r="J164" s="30"/>
      <c r="K164" s="19"/>
      <c r="L164" s="11"/>
      <c r="M164" s="11"/>
      <c r="N164" s="19"/>
      <c r="O164" s="19"/>
      <c r="P164" s="19"/>
      <c r="Q164" s="19"/>
      <c r="R164" s="19"/>
      <c r="S164" s="11"/>
      <c r="T164" s="11"/>
      <c r="U164" s="19"/>
      <c r="V164" s="19"/>
      <c r="W164" s="19"/>
      <c r="X164" s="11">
        <f>G164</f>
        <v>0</v>
      </c>
      <c r="Y164" s="53" t="s">
        <v>1357</v>
      </c>
      <c r="Z164" s="257" t="str">
        <f>'Recreational Summary'!K165</f>
        <v>C</v>
      </c>
      <c r="AA164" s="213"/>
      <c r="AB164" s="212"/>
    </row>
    <row r="165" spans="1:29" x14ac:dyDescent="0.2">
      <c r="A165" s="304">
        <f>'Recreational Summary'!A166</f>
        <v>0</v>
      </c>
      <c r="B165" s="22" t="str">
        <f>'Recreational Summary'!B166</f>
        <v>Picloram</v>
      </c>
      <c r="C165" s="264" t="str">
        <f>'Recreational Summary'!C166</f>
        <v>1918-02-1</v>
      </c>
      <c r="D165" s="123"/>
      <c r="E165" s="45">
        <f>'Recreational Summary'!E166</f>
        <v>2500</v>
      </c>
      <c r="F165" s="115"/>
      <c r="G165" s="48">
        <f>(F165/E165)*'Recreational Summary'!F166</f>
        <v>0</v>
      </c>
      <c r="H165" s="218" t="str">
        <f>'Recreational Summary'!H166</f>
        <v>In</v>
      </c>
      <c r="I165" s="218" t="str">
        <f>'Recreational Summary'!I166</f>
        <v>Or</v>
      </c>
      <c r="J165" s="30"/>
      <c r="K165" s="19"/>
      <c r="L165" s="19"/>
      <c r="M165" s="11"/>
      <c r="N165" s="11"/>
      <c r="O165" s="92"/>
      <c r="P165" s="128">
        <f>G165</f>
        <v>0</v>
      </c>
      <c r="Q165" s="92"/>
      <c r="R165" s="128"/>
      <c r="S165" s="19"/>
      <c r="T165" s="19"/>
      <c r="U165" s="19"/>
      <c r="V165" s="19"/>
      <c r="W165" s="19"/>
      <c r="X165" s="19"/>
      <c r="Y165" s="53" t="s">
        <v>1357</v>
      </c>
      <c r="Z165" s="257" t="str">
        <f>'Recreational Summary'!K166</f>
        <v>NA</v>
      </c>
      <c r="AA165" s="213"/>
      <c r="AB165" s="212"/>
    </row>
    <row r="166" spans="1:29" x14ac:dyDescent="0.2">
      <c r="A166" s="304">
        <f>'Recreational Summary'!A167</f>
        <v>0</v>
      </c>
      <c r="B166" s="22" t="str">
        <f>'Recreational Summary'!B167</f>
        <v>Terbufos</v>
      </c>
      <c r="C166" s="264" t="str">
        <f>'Recreational Summary'!C167</f>
        <v>13071-79-9</v>
      </c>
      <c r="D166" s="123"/>
      <c r="E166" s="45">
        <f>'Recreational Summary'!E167</f>
        <v>0.6</v>
      </c>
      <c r="F166" s="115"/>
      <c r="G166" s="48">
        <f>(F166/E166)*'Recreational Summary'!F167</f>
        <v>0</v>
      </c>
      <c r="H166" s="218" t="str">
        <f>'Recreational Summary'!H167</f>
        <v>In</v>
      </c>
      <c r="I166" s="218" t="str">
        <f>'Recreational Summary'!I167</f>
        <v>Or</v>
      </c>
      <c r="J166" s="30"/>
      <c r="K166" s="19"/>
      <c r="L166" s="11">
        <f>G166</f>
        <v>0</v>
      </c>
      <c r="M166" s="19"/>
      <c r="N166" s="19"/>
      <c r="O166" s="92"/>
      <c r="P166" s="92"/>
      <c r="Q166" s="92"/>
      <c r="R166" s="92"/>
      <c r="S166" s="19"/>
      <c r="T166" s="19"/>
      <c r="U166" s="19"/>
      <c r="V166" s="19"/>
      <c r="W166" s="19"/>
      <c r="X166" s="19"/>
      <c r="Y166" s="53" t="s">
        <v>1357</v>
      </c>
      <c r="Z166" s="257" t="str">
        <f>'Recreational Summary'!K167</f>
        <v>NA</v>
      </c>
      <c r="AA166" s="213"/>
      <c r="AB166" s="212"/>
    </row>
    <row r="167" spans="1:29" s="85" customFormat="1" x14ac:dyDescent="0.2">
      <c r="A167" s="304">
        <f>'Recreational Summary'!A168</f>
        <v>0</v>
      </c>
      <c r="B167" s="22" t="str">
        <f>'Recreational Summary'!B168</f>
        <v>Toxaphene</v>
      </c>
      <c r="C167" s="264" t="str">
        <f>'Recreational Summary'!C168</f>
        <v>8001-35-2</v>
      </c>
      <c r="D167" s="123"/>
      <c r="E167" s="45">
        <f>'Recreational Summary'!E168</f>
        <v>17</v>
      </c>
      <c r="F167" s="116"/>
      <c r="G167" s="48" t="s">
        <v>1357</v>
      </c>
      <c r="H167" s="218"/>
      <c r="I167" s="218"/>
      <c r="J167" s="30"/>
      <c r="K167" s="19"/>
      <c r="L167" s="11"/>
      <c r="M167" s="19"/>
      <c r="N167" s="19"/>
      <c r="O167" s="11"/>
      <c r="P167" s="11"/>
      <c r="Q167" s="11"/>
      <c r="R167" s="19"/>
      <c r="S167" s="11"/>
      <c r="T167" s="11"/>
      <c r="U167" s="19"/>
      <c r="V167" s="19"/>
      <c r="W167" s="19"/>
      <c r="X167" s="19"/>
      <c r="Y167" s="53">
        <f>(F167/E167)*'Recreational Summary'!L168</f>
        <v>0</v>
      </c>
      <c r="Z167" s="257" t="str">
        <f>'Recreational Summary'!K168</f>
        <v>B2</v>
      </c>
      <c r="AA167" s="213"/>
      <c r="AB167" s="212" t="str">
        <f>'Recreational Summary'!O168</f>
        <v>Or</v>
      </c>
      <c r="AC167"/>
    </row>
    <row r="168" spans="1:29" s="85" customFormat="1" x14ac:dyDescent="0.2">
      <c r="A168" s="304">
        <f>'Recreational Summary'!A169</f>
        <v>0</v>
      </c>
      <c r="B168" s="22" t="str">
        <f>'Recreational Summary'!B169</f>
        <v>2,4,5-Trichlorophenoxyacetic acid (2,4,5-T)</v>
      </c>
      <c r="C168" s="264" t="str">
        <f>'Recreational Summary'!C169</f>
        <v>93-76-5</v>
      </c>
      <c r="D168" s="123"/>
      <c r="E168" s="45">
        <f>'Recreational Summary'!E169</f>
        <v>360</v>
      </c>
      <c r="F168" s="116"/>
      <c r="G168" s="48">
        <f>(F168/E168)*'Recreational Summary'!F169</f>
        <v>0</v>
      </c>
      <c r="H168" s="218" t="str">
        <f>'Recreational Summary'!H169</f>
        <v>In</v>
      </c>
      <c r="I168" s="218" t="str">
        <f>'Recreational Summary'!I169</f>
        <v>Or</v>
      </c>
      <c r="J168" s="87"/>
      <c r="K168" s="86"/>
      <c r="L168" s="86"/>
      <c r="M168" s="86"/>
      <c r="N168" s="86"/>
      <c r="O168" s="128">
        <f>G168</f>
        <v>0</v>
      </c>
      <c r="P168" s="92"/>
      <c r="Q168" s="92"/>
      <c r="R168" s="128">
        <f>G168</f>
        <v>0</v>
      </c>
      <c r="S168" s="86"/>
      <c r="T168" s="86"/>
      <c r="U168" s="86"/>
      <c r="V168" s="86"/>
      <c r="W168" s="86"/>
      <c r="X168" s="86"/>
      <c r="Y168" s="89" t="s">
        <v>1357</v>
      </c>
      <c r="Z168" s="257" t="str">
        <f>'Recreational Summary'!K169</f>
        <v>NA</v>
      </c>
      <c r="AA168" s="213"/>
      <c r="AB168" s="212"/>
    </row>
    <row r="169" spans="1:29" s="85" customFormat="1" x14ac:dyDescent="0.2">
      <c r="A169" s="304" t="str">
        <f>'Recreational Summary'!A170</f>
        <v>Dioxins and Furans</v>
      </c>
      <c r="B169" s="22"/>
      <c r="C169" s="264"/>
      <c r="D169" s="123"/>
      <c r="E169" s="45"/>
      <c r="F169" s="115"/>
      <c r="G169" s="48"/>
      <c r="H169" s="218"/>
      <c r="I169" s="218"/>
      <c r="J169" s="87"/>
      <c r="K169" s="86"/>
      <c r="L169" s="86"/>
      <c r="M169" s="86"/>
      <c r="N169" s="86"/>
      <c r="O169" s="88"/>
      <c r="P169" s="86"/>
      <c r="Q169" s="86"/>
      <c r="R169" s="88"/>
      <c r="S169" s="86"/>
      <c r="T169" s="86"/>
      <c r="U169" s="86"/>
      <c r="V169" s="86"/>
      <c r="W169" s="86"/>
      <c r="X169" s="86"/>
      <c r="Y169" s="89"/>
      <c r="Z169" s="257"/>
      <c r="AA169" s="213"/>
      <c r="AB169" s="212"/>
    </row>
    <row r="170" spans="1:29" x14ac:dyDescent="0.2">
      <c r="A170" s="304">
        <f>'Recreational Summary'!A171</f>
        <v>0</v>
      </c>
      <c r="B170" s="22" t="str">
        <f>'Recreational Summary'!B171</f>
        <v>Hexachlorodibenzodioxin mixture</v>
      </c>
      <c r="C170" s="264" t="str">
        <f>'Recreational Summary'!C171</f>
        <v>19408-74-3</v>
      </c>
      <c r="D170" s="123"/>
      <c r="E170" s="45">
        <f>'Recreational Summary'!E171</f>
        <v>2.5000000000000001E-3</v>
      </c>
      <c r="F170" s="115"/>
      <c r="G170" s="48" t="s">
        <v>1357</v>
      </c>
      <c r="H170" s="218"/>
      <c r="I170" s="218"/>
      <c r="J170" s="87"/>
      <c r="K170" s="86"/>
      <c r="L170" s="86"/>
      <c r="M170" s="86"/>
      <c r="N170" s="86"/>
      <c r="O170" s="88"/>
      <c r="P170" s="86"/>
      <c r="Q170" s="86"/>
      <c r="R170" s="88"/>
      <c r="S170" s="86"/>
      <c r="T170" s="86"/>
      <c r="U170" s="86"/>
      <c r="V170" s="86"/>
      <c r="W170" s="86"/>
      <c r="X170" s="86"/>
      <c r="Y170" s="53">
        <f>(F170/E170)*'Recreational Summary'!L171</f>
        <v>0</v>
      </c>
      <c r="Z170" s="257" t="str">
        <f>'Recreational Summary'!K171</f>
        <v>B2</v>
      </c>
      <c r="AA170" s="213"/>
      <c r="AB170" s="212" t="str">
        <f>'Recreational Summary'!O171</f>
        <v>Or</v>
      </c>
      <c r="AC170" s="85"/>
    </row>
    <row r="171" spans="1:29" ht="53.25" x14ac:dyDescent="0.2">
      <c r="A171" s="304">
        <f>'Recreational Summary'!A172</f>
        <v>0</v>
      </c>
      <c r="B171" s="22" t="str">
        <f>'Recreational Summary'!B172</f>
        <v>2,3,7,8-TCDD (or 2,3,7,8-TCDD equivalents)</v>
      </c>
      <c r="C171" s="264" t="str">
        <f>'Recreational Summary'!C172</f>
        <v>1746-01-6</v>
      </c>
      <c r="D171" s="123"/>
      <c r="E171" s="45">
        <f>'Recreational Summary'!E172</f>
        <v>2.5000000000000001E-5</v>
      </c>
      <c r="F171" s="79"/>
      <c r="G171" s="48" t="s">
        <v>1357</v>
      </c>
      <c r="H171" s="218"/>
      <c r="I171" s="218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3">
        <f>(F171/E171)*'Recreational Summary'!L172</f>
        <v>0</v>
      </c>
      <c r="Z171" s="257" t="str">
        <f>'Recreational Summary'!K172</f>
        <v>human carcinogen</v>
      </c>
      <c r="AA171" s="213"/>
      <c r="AB171" s="212" t="str">
        <f>'Recreational Summary'!O172</f>
        <v>Or</v>
      </c>
    </row>
    <row r="172" spans="1:29" x14ac:dyDescent="0.2">
      <c r="A172" s="304" t="str">
        <f>'Recreational Summary'!A173</f>
        <v>Explosives</v>
      </c>
      <c r="B172" s="22"/>
      <c r="C172" s="264"/>
      <c r="D172" s="123"/>
      <c r="E172" s="45"/>
      <c r="F172" s="79"/>
      <c r="G172" s="48"/>
      <c r="H172" s="218"/>
      <c r="I172" s="218"/>
      <c r="J172" s="10"/>
      <c r="K172" s="11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53"/>
      <c r="Z172" s="257">
        <f>'Recreational Summary'!K173</f>
        <v>0</v>
      </c>
      <c r="AA172" s="213"/>
      <c r="AB172" s="212"/>
    </row>
    <row r="173" spans="1:29" x14ac:dyDescent="0.2">
      <c r="A173" s="304">
        <f>'Recreational Summary'!A174</f>
        <v>0</v>
      </c>
      <c r="B173" s="22" t="str">
        <f>'Recreational Summary'!B174</f>
        <v>1,3 - DNB</v>
      </c>
      <c r="C173" s="264" t="str">
        <f>'Recreational Summary'!C174</f>
        <v>99-65-0</v>
      </c>
      <c r="D173" s="123"/>
      <c r="E173" s="45">
        <f>'Recreational Summary'!E174</f>
        <v>2</v>
      </c>
      <c r="F173" s="79"/>
      <c r="G173" s="48">
        <f>(F173/E173)*'Recreational Summary'!F174</f>
        <v>0</v>
      </c>
      <c r="H173" s="218" t="str">
        <f>'Recreational Summary'!H174</f>
        <v>In</v>
      </c>
      <c r="I173" s="218" t="str">
        <f>'Recreational Summary'!I174</f>
        <v>Or</v>
      </c>
      <c r="J173" s="10"/>
      <c r="K173" s="11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>
        <f>G173</f>
        <v>0</v>
      </c>
      <c r="W173" s="9"/>
      <c r="X173" s="9"/>
      <c r="Y173" s="53" t="s">
        <v>1357</v>
      </c>
      <c r="Z173" s="257" t="str">
        <f>'Recreational Summary'!K174</f>
        <v>D</v>
      </c>
      <c r="AA173" s="213"/>
      <c r="AB173" s="212"/>
    </row>
    <row r="174" spans="1:29" x14ac:dyDescent="0.2">
      <c r="A174" s="304">
        <f>'Recreational Summary'!A175</f>
        <v>0</v>
      </c>
      <c r="B174" s="22" t="str">
        <f>'Recreational Summary'!B175</f>
        <v>2,4 - DNT</v>
      </c>
      <c r="C174" s="264" t="str">
        <f>'Recreational Summary'!C175</f>
        <v>121-14-2</v>
      </c>
      <c r="D174" s="123"/>
      <c r="E174" s="45">
        <f>'Recreational Summary'!E175</f>
        <v>60</v>
      </c>
      <c r="F174" s="79"/>
      <c r="G174" s="48">
        <f>(F174/E174)*'Recreational Summary'!F175</f>
        <v>0</v>
      </c>
      <c r="H174" s="218" t="str">
        <f>'Recreational Summary'!H175</f>
        <v>In</v>
      </c>
      <c r="I174" s="218" t="str">
        <f>'Recreational Summary'!I175</f>
        <v>Or</v>
      </c>
      <c r="J174" s="10"/>
      <c r="K174" s="11">
        <f>G174</f>
        <v>0</v>
      </c>
      <c r="L174" s="9">
        <f>G174</f>
        <v>0</v>
      </c>
      <c r="M174" s="9"/>
      <c r="N174" s="9"/>
      <c r="O174" s="9"/>
      <c r="P174" s="9">
        <f>G174</f>
        <v>0</v>
      </c>
      <c r="Q174" s="9"/>
      <c r="R174" s="9"/>
      <c r="S174" s="9"/>
      <c r="T174" s="9"/>
      <c r="U174" s="9"/>
      <c r="V174" s="9"/>
      <c r="W174" s="9"/>
      <c r="X174" s="9"/>
      <c r="Y174" s="53" t="s">
        <v>415</v>
      </c>
      <c r="Z174" s="257"/>
      <c r="AA174" s="213"/>
      <c r="AB174" s="212"/>
    </row>
    <row r="175" spans="1:29" x14ac:dyDescent="0.2">
      <c r="A175" s="304">
        <f>'Recreational Summary'!A176</f>
        <v>0</v>
      </c>
      <c r="B175" s="22" t="str">
        <f>'Recreational Summary'!B176</f>
        <v>2,6 - DNT</v>
      </c>
      <c r="C175" s="264" t="str">
        <f>'Recreational Summary'!C176</f>
        <v>606-20-2</v>
      </c>
      <c r="D175" s="123"/>
      <c r="E175" s="45">
        <f>'Recreational Summary'!E176</f>
        <v>30</v>
      </c>
      <c r="F175" s="79">
        <f>F174+F173</f>
        <v>0</v>
      </c>
      <c r="G175" s="48">
        <f>(F175/E175)*'Recreational Summary'!F176</f>
        <v>0</v>
      </c>
      <c r="H175" s="218" t="str">
        <f>'Recreational Summary'!H176</f>
        <v>In</v>
      </c>
      <c r="I175" s="218" t="str">
        <f>'Recreational Summary'!I176</f>
        <v>Or</v>
      </c>
      <c r="J175" s="10"/>
      <c r="K175" s="11">
        <f>G175</f>
        <v>0</v>
      </c>
      <c r="L175" s="9">
        <f>G175</f>
        <v>0</v>
      </c>
      <c r="M175" s="9"/>
      <c r="N175" s="9"/>
      <c r="O175" s="9">
        <f>G175</f>
        <v>0</v>
      </c>
      <c r="P175" s="9">
        <f>G175</f>
        <v>0</v>
      </c>
      <c r="Q175" s="9"/>
      <c r="R175" s="9"/>
      <c r="S175" s="9"/>
      <c r="T175" s="9"/>
      <c r="U175" s="9"/>
      <c r="V175" s="9"/>
      <c r="W175" s="9"/>
      <c r="X175" s="9"/>
      <c r="Y175" s="53" t="s">
        <v>415</v>
      </c>
      <c r="Z175" s="257"/>
      <c r="AA175" s="213"/>
      <c r="AB175" s="212"/>
    </row>
    <row r="176" spans="1:29" x14ac:dyDescent="0.2">
      <c r="A176" s="304">
        <f>'Recreational Summary'!A177</f>
        <v>0</v>
      </c>
      <c r="B176" s="22" t="str">
        <f>'Recreational Summary'!B177</f>
        <v>2,4- AND 2,6 DNT MIXTURE</v>
      </c>
      <c r="C176" s="264">
        <f>'Recreational Summary'!C177</f>
        <v>0</v>
      </c>
      <c r="D176" s="123"/>
      <c r="E176" s="45">
        <f>'Recreational Summary'!E177</f>
        <v>17</v>
      </c>
      <c r="F176" s="79"/>
      <c r="G176" s="48" t="s">
        <v>1357</v>
      </c>
      <c r="H176" s="218"/>
      <c r="I176" s="218"/>
      <c r="J176" s="10"/>
      <c r="K176" s="11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53">
        <f>(F176/E176)*'Recreational Summary'!L177</f>
        <v>0</v>
      </c>
      <c r="Z176" s="257" t="str">
        <f>'Recreational Summary'!K177</f>
        <v>B2</v>
      </c>
      <c r="AA176" s="213"/>
      <c r="AB176" s="212" t="str">
        <f>'Recreational Summary'!O177</f>
        <v>Or</v>
      </c>
    </row>
    <row r="177" spans="1:28" x14ac:dyDescent="0.2">
      <c r="A177" s="304">
        <f>'Recreational Summary'!A178</f>
        <v>0</v>
      </c>
      <c r="B177" s="22" t="str">
        <f>'Recreational Summary'!B178</f>
        <v>HMX</v>
      </c>
      <c r="C177" s="264" t="str">
        <f>'Recreational Summary'!C178</f>
        <v>2691-41-0</v>
      </c>
      <c r="D177" s="123"/>
      <c r="E177" s="45">
        <f>'Recreational Summary'!E178</f>
        <v>1611</v>
      </c>
      <c r="F177" s="79"/>
      <c r="G177" s="48">
        <f>(F177/E177)*'Recreational Summary'!F178</f>
        <v>0</v>
      </c>
      <c r="H177" s="218" t="str">
        <f>'Recreational Summary'!H178</f>
        <v>In</v>
      </c>
      <c r="I177" s="218" t="str">
        <f>'Recreational Summary'!I178</f>
        <v>Or</v>
      </c>
      <c r="J177" s="10"/>
      <c r="K177" s="11"/>
      <c r="L177" s="9"/>
      <c r="M177" s="9"/>
      <c r="N177" s="9"/>
      <c r="O177" s="9"/>
      <c r="P177" s="9">
        <f>G177</f>
        <v>0</v>
      </c>
      <c r="Q177" s="9"/>
      <c r="R177" s="9"/>
      <c r="S177" s="9"/>
      <c r="T177" s="9"/>
      <c r="U177" s="9"/>
      <c r="V177" s="9"/>
      <c r="W177" s="9"/>
      <c r="X177" s="9"/>
      <c r="Y177" s="53" t="s">
        <v>1357</v>
      </c>
      <c r="Z177" s="257" t="str">
        <f>'Recreational Summary'!K178</f>
        <v>D</v>
      </c>
      <c r="AA177" s="213"/>
      <c r="AB177" s="212"/>
    </row>
    <row r="178" spans="1:28" x14ac:dyDescent="0.2">
      <c r="A178" s="304">
        <f>'Recreational Summary'!A179</f>
        <v>0</v>
      </c>
      <c r="B178" s="22" t="str">
        <f>'Recreational Summary'!B179</f>
        <v>RDX</v>
      </c>
      <c r="C178" s="264" t="str">
        <f>'Recreational Summary'!C179</f>
        <v>121-82-4</v>
      </c>
      <c r="D178" s="123"/>
      <c r="E178" s="45">
        <f>'Recreational Summary'!E179</f>
        <v>27</v>
      </c>
      <c r="F178" s="79"/>
      <c r="G178" s="48">
        <f>(F178/E178)*'Recreational Summary'!F179</f>
        <v>0</v>
      </c>
      <c r="H178" s="218" t="str">
        <f>'Recreational Summary'!H179</f>
        <v>In</v>
      </c>
      <c r="I178" s="218" t="str">
        <f>'Recreational Summary'!I179</f>
        <v>De</v>
      </c>
      <c r="J178" s="10"/>
      <c r="K178" s="11"/>
      <c r="L178" s="9"/>
      <c r="M178" s="9"/>
      <c r="N178" s="9"/>
      <c r="O178" s="9"/>
      <c r="P178" s="9"/>
      <c r="Q178" s="9">
        <f>G178</f>
        <v>0</v>
      </c>
      <c r="R178" s="9"/>
      <c r="S178" s="9"/>
      <c r="T178" s="9"/>
      <c r="U178" s="9"/>
      <c r="V178" s="9"/>
      <c r="W178" s="9"/>
      <c r="X178" s="9"/>
      <c r="Y178" s="53">
        <f>(F178/E178)*'Recreational Summary'!L179</f>
        <v>0</v>
      </c>
      <c r="Z178" s="257" t="str">
        <f>'Recreational Summary'!K179</f>
        <v>C</v>
      </c>
      <c r="AA178" s="213" t="str">
        <f>'Recreational Summary'!N179</f>
        <v>In</v>
      </c>
      <c r="AB178" s="212" t="str">
        <f>'Recreational Summary'!O179</f>
        <v>De</v>
      </c>
    </row>
    <row r="179" spans="1:28" x14ac:dyDescent="0.2">
      <c r="A179" s="304">
        <f>'Recreational Summary'!A180</f>
        <v>0</v>
      </c>
      <c r="B179" s="22" t="str">
        <f>'Recreational Summary'!B180</f>
        <v>1,3,5 - TNB</v>
      </c>
      <c r="C179" s="264" t="str">
        <f>'Recreational Summary'!C180</f>
        <v>99-35-4</v>
      </c>
      <c r="D179" s="123"/>
      <c r="E179" s="45">
        <f>'Recreational Summary'!E180</f>
        <v>660</v>
      </c>
      <c r="F179" s="79"/>
      <c r="G179" s="48">
        <f>(F179/E179)*'Recreational Summary'!F180</f>
        <v>0</v>
      </c>
      <c r="H179" s="218" t="str">
        <f>'Recreational Summary'!H180</f>
        <v>In</v>
      </c>
      <c r="I179" s="218" t="str">
        <f>'Recreational Summary'!I180</f>
        <v>Or</v>
      </c>
      <c r="J179" s="10"/>
      <c r="K179" s="128">
        <f>G179</f>
        <v>0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>
        <f>G179</f>
        <v>0</v>
      </c>
      <c r="W179" s="9"/>
      <c r="X179" s="9"/>
      <c r="Y179" s="53" t="s">
        <v>1357</v>
      </c>
      <c r="Z179" s="257" t="str">
        <f>'Recreational Summary'!K180</f>
        <v>NA</v>
      </c>
      <c r="AA179" s="213"/>
      <c r="AB179" s="212"/>
    </row>
    <row r="180" spans="1:28" ht="13.5" thickBot="1" x14ac:dyDescent="0.25">
      <c r="A180" s="304">
        <f>'Recreational Summary'!A181</f>
        <v>0</v>
      </c>
      <c r="B180" s="22" t="str">
        <f>'Recreational Summary'!B181</f>
        <v>2,4,6 - TNT</v>
      </c>
      <c r="C180" s="264" t="str">
        <f>'Recreational Summary'!C181</f>
        <v>118-96-7</v>
      </c>
      <c r="D180" s="123"/>
      <c r="E180" s="45">
        <f>'Recreational Summary'!E181</f>
        <v>11</v>
      </c>
      <c r="F180" s="80"/>
      <c r="G180" s="48">
        <f>(F180/E180)*'Recreational Summary'!F181</f>
        <v>0</v>
      </c>
      <c r="H180" s="218" t="str">
        <f>'Recreational Summary'!H181</f>
        <v>In</v>
      </c>
      <c r="I180" s="218" t="str">
        <f>'Recreational Summary'!I181</f>
        <v>Or</v>
      </c>
      <c r="J180" s="10"/>
      <c r="K180" s="11"/>
      <c r="L180" s="9"/>
      <c r="M180" s="9"/>
      <c r="N180" s="9"/>
      <c r="O180" s="9"/>
      <c r="P180" s="9">
        <f>G180</f>
        <v>0</v>
      </c>
      <c r="Q180" s="9"/>
      <c r="R180" s="9"/>
      <c r="S180" s="9"/>
      <c r="T180" s="9"/>
      <c r="U180" s="9"/>
      <c r="V180" s="9"/>
      <c r="W180" s="9"/>
      <c r="X180" s="9"/>
      <c r="Y180" s="53">
        <f>(F180/E180)*'Recreational Summary'!L181</f>
        <v>0</v>
      </c>
      <c r="Z180" s="257" t="str">
        <f>'Recreational Summary'!K181</f>
        <v>C</v>
      </c>
      <c r="AA180" s="213" t="str">
        <f>'Recreational Summary'!N181</f>
        <v>In</v>
      </c>
      <c r="AB180" s="212" t="str">
        <f>'Recreational Summary'!O181</f>
        <v>Or</v>
      </c>
    </row>
    <row r="181" spans="1:28" ht="13.5" thickBot="1" x14ac:dyDescent="0.25">
      <c r="E181" s="50" t="s">
        <v>396</v>
      </c>
      <c r="F181"/>
      <c r="G181" s="191"/>
      <c r="H181" s="49"/>
      <c r="I181" s="133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54"/>
      <c r="Z181" s="215"/>
      <c r="AA181" s="215"/>
      <c r="AB181" s="215"/>
    </row>
    <row r="182" spans="1:28" x14ac:dyDescent="0.2">
      <c r="E182" s="50"/>
      <c r="F182"/>
      <c r="G182" s="191"/>
      <c r="H182" s="191"/>
      <c r="I182" s="192"/>
      <c r="J182" s="48">
        <f t="shared" ref="J182:T182" si="1">SUM(J13:J180)</f>
        <v>0</v>
      </c>
      <c r="K182" s="48">
        <f t="shared" si="1"/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>SUM(U13:U180)</f>
        <v>0</v>
      </c>
      <c r="V182" s="48">
        <f>SUM(V13:V180)</f>
        <v>0</v>
      </c>
      <c r="W182" s="48">
        <f>SUM(W13:W180)</f>
        <v>0</v>
      </c>
      <c r="X182" s="48">
        <f>SUM(X13:X180)</f>
        <v>0</v>
      </c>
      <c r="Y182" s="53">
        <f>SUM(Y13:Y180)</f>
        <v>0</v>
      </c>
    </row>
    <row r="183" spans="1:28" ht="34.5" customHeight="1" x14ac:dyDescent="0.2">
      <c r="A183" s="270"/>
      <c r="B183" s="22"/>
      <c r="E183" s="50"/>
      <c r="F183" s="117"/>
      <c r="G183" s="47"/>
      <c r="H183" s="191"/>
      <c r="I183" s="192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118"/>
    </row>
    <row r="184" spans="1:28" x14ac:dyDescent="0.2">
      <c r="A184" s="22"/>
      <c r="B184" s="22" t="str">
        <f>'Recreational Summary'!B183</f>
        <v>"y"  indicates that contaminant is considered volative.</v>
      </c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118"/>
    </row>
    <row r="185" spans="1:28" x14ac:dyDescent="0.2">
      <c r="A185" s="311" t="s">
        <v>1288</v>
      </c>
      <c r="B185" s="22" t="str">
        <f>'Residential Risk Estimation'!B185</f>
        <v>Missing Pathway: highlight indicates a potentially important pathway for which data is missing</v>
      </c>
      <c r="C185" s="104"/>
      <c r="D185" s="4"/>
      <c r="H185" s="47"/>
      <c r="I185" s="13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118"/>
    </row>
    <row r="186" spans="1:28" x14ac:dyDescent="0.2">
      <c r="A186" s="22"/>
      <c r="B186" s="22" t="str">
        <f>'Residential Risk Estimation'!B186</f>
        <v>Site Hazard Quotient (HQ) = Site Exposure Point Conc. x (SRV HQ /SRV ).  Site ECR = Site Exposure Point Concentration x (SRV ECR/SRV).</v>
      </c>
      <c r="C186" s="104"/>
      <c r="D186" s="4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8" x14ac:dyDescent="0.2">
      <c r="A187" s="22"/>
      <c r="B187" s="22" t="str">
        <f>'Residential Risk Estimation'!B187</f>
        <v>Individual chemical specific HQ should not exceed 0.2 (except where noted), cumulative HI should not exceed 1 for each target endpoint.</v>
      </c>
      <c r="C187" s="312"/>
      <c r="D187" s="126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8" x14ac:dyDescent="0.2">
      <c r="A188" s="311" t="s">
        <v>1289</v>
      </c>
      <c r="B188" s="22" t="str">
        <f>'Residential Risk Estimation'!B188</f>
        <v>Individual excess lifetime cancer risk as well as cumulative excess lifetime cancer risk should not exceed 1 per 100,000 (i.e., 1 E-5).</v>
      </c>
      <c r="C188" s="312"/>
      <c r="D188" s="126"/>
    </row>
    <row r="189" spans="1:28" x14ac:dyDescent="0.2">
      <c r="A189" s="22"/>
      <c r="B189" s="22" t="str">
        <f>'Residential Risk Estimation'!B189</f>
        <v>ADREN - adrenal; BONE; CV/BLD - cardiovascular/blood system; CNS/PNS - central/peripheral nervous system; EYE;  IMMUN - immune system; KIDN - kidney; LIV/GI - liver/gastrointestinal system;</v>
      </c>
      <c r="C189" s="312"/>
      <c r="D189" s="126"/>
    </row>
    <row r="190" spans="1:28" x14ac:dyDescent="0.2">
      <c r="A190" s="22"/>
      <c r="B190" s="22" t="str">
        <f>'Residential Risk Estimation'!B190</f>
        <v xml:space="preserve">PROST - prostrate; REPRO - reproductive system (incl. teratogenic/developmental effects); RESP - respiratory system; SKIN - skin irritation or other effects; SPLEEN; THYROID; </v>
      </c>
      <c r="C190" s="22"/>
      <c r="D190" s="120"/>
    </row>
    <row r="191" spans="1:28" x14ac:dyDescent="0.2">
      <c r="A191" s="307" t="str">
        <f>'Recreational Summary'!A188</f>
        <v>(2)</v>
      </c>
      <c r="B191" s="296" t="str">
        <f>'Residential Risk Estimation'!B191</f>
        <v>WHOLE BODY - increased mortality, decreased growth rate, etc.</v>
      </c>
      <c r="D191" s="120"/>
    </row>
    <row r="192" spans="1:28" x14ac:dyDescent="0.2">
      <c r="B192" s="22" t="str">
        <f>'Residential Risk Estimation'!B192</f>
        <v>Cancer Class 1986:</v>
      </c>
      <c r="D192" s="120"/>
    </row>
    <row r="193" spans="2:4" x14ac:dyDescent="0.2">
      <c r="B193" s="22" t="str">
        <f>'Residential Risk Estimation'!B193</f>
        <v>Class A - Known human carcinogen</v>
      </c>
      <c r="D193" s="120"/>
    </row>
    <row r="194" spans="2:4" x14ac:dyDescent="0.2">
      <c r="B194" s="22" t="str">
        <f>'Residential Risk Estimation'!B194</f>
        <v>Class B - Probable human carcinogen (B1 - limited evidence in humans; B2 - inadequate evidence in humans but adequate in animals)</v>
      </c>
    </row>
    <row r="195" spans="2:4" x14ac:dyDescent="0.2">
      <c r="B195" s="22" t="str">
        <f>'Residential Risk Estimation'!B195</f>
        <v>Class C - Possible human carcinogen</v>
      </c>
    </row>
    <row r="196" spans="2:4" x14ac:dyDescent="0.2">
      <c r="B196" s="22" t="str">
        <f>'Residential Risk Estimation'!B196</f>
        <v>Group D - Not Classifiable</v>
      </c>
    </row>
    <row r="197" spans="2:4" x14ac:dyDescent="0.2">
      <c r="B197" s="296" t="str">
        <f>'Residential Risk Estimation'!B197</f>
        <v>NA - No EPA Classification Available.</v>
      </c>
    </row>
    <row r="198" spans="2:4" x14ac:dyDescent="0.2">
      <c r="B198" s="22" t="str">
        <f>'Residential Risk Estimation'!B198</f>
        <v>Cancer Class 2005:</v>
      </c>
    </row>
    <row r="199" spans="2:4" x14ac:dyDescent="0.2">
      <c r="B199" s="22" t="str">
        <f>'Residential Risk Estimation'!B199</f>
        <v>Carcinogenic - Carcinogenic to Humans</v>
      </c>
    </row>
    <row r="200" spans="2:4" x14ac:dyDescent="0.2">
      <c r="B200" s="22" t="str">
        <f>'Residential Risk Estimation'!B200</f>
        <v>Likely - Likely to be Carcinogenic to Humans</v>
      </c>
    </row>
    <row r="201" spans="2:4" x14ac:dyDescent="0.2">
      <c r="B201" s="22" t="str">
        <f>'Residential Risk Estimation'!B201</f>
        <v>Suggestive - Suggestive Evidence of Carcinogenic Potential</v>
      </c>
    </row>
    <row r="202" spans="2:4" x14ac:dyDescent="0.2">
      <c r="B202" s="22" t="str">
        <f>'Residential Risk Estimation'!B202</f>
        <v>Inadequate - Inadequate Information to Assess Carcinogenic Potential</v>
      </c>
    </row>
    <row r="203" spans="2:4" x14ac:dyDescent="0.2">
      <c r="B203" s="22"/>
    </row>
    <row r="204" spans="2:4" x14ac:dyDescent="0.2">
      <c r="B204" s="22"/>
    </row>
  </sheetData>
  <phoneticPr fontId="5" type="noConversion"/>
  <printOptions gridLines="1" gridLinesSet="0"/>
  <pageMargins left="0.5" right="0.5" top="0.75" bottom="0.75" header="0.5" footer="0.5"/>
  <pageSetup scale="56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2"/>
  <sheetViews>
    <sheetView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E123" sqref="E123"/>
    </sheetView>
  </sheetViews>
  <sheetFormatPr defaultColWidth="10.7109375" defaultRowHeight="12.75" x14ac:dyDescent="0.2"/>
  <cols>
    <col min="1" max="1" width="2.7109375" style="262" customWidth="1"/>
    <col min="2" max="2" width="38.7109375" style="262" customWidth="1"/>
    <col min="3" max="3" width="8.7109375" style="262" customWidth="1"/>
    <col min="4" max="4" width="2.7109375" style="85" customWidth="1"/>
    <col min="5" max="5" width="12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85" customWidth="1"/>
    <col min="10" max="10" width="30.7109375" style="55" customWidth="1"/>
    <col min="11" max="11" width="7.7109375" style="55" customWidth="1"/>
    <col min="12" max="12" width="7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ht="15.75" x14ac:dyDescent="0.25">
      <c r="A1" s="295" t="str">
        <f>'Residential Summary'!A1</f>
        <v>Refer to the Risk-Based Guidance for the Soil - Human Health Pathway Technical Support Document</v>
      </c>
    </row>
    <row r="2" spans="1:15" ht="15.75" x14ac:dyDescent="0.25">
      <c r="A2" s="295" t="str">
        <f>'Residential Summary'!A2</f>
        <v>for guidance in applying Soil Reference Values.</v>
      </c>
    </row>
    <row r="3" spans="1:15" x14ac:dyDescent="0.2">
      <c r="A3" s="296" t="str">
        <f>'Residential Summary'!A3</f>
        <v>NOTE:Based on LIMITED multiple pathway exposure scenario (i.e., incidential soil/dust ingestion, dermal contact and inhalation of outdoor dust and vapors).  If</v>
      </c>
      <c r="B3" s="319"/>
      <c r="C3" s="263"/>
      <c r="D3"/>
      <c r="E3"/>
      <c r="F3"/>
      <c r="H3"/>
      <c r="I3"/>
    </row>
    <row r="4" spans="1:15" x14ac:dyDescent="0.2">
      <c r="A4" s="296" t="str">
        <f>'Residential Summary'!A4</f>
        <v>multiple contaminants are present cumulative risk MUST be evaluated.  Concerns regarding ecological receptors, vapor migration,  and ground or surface water</v>
      </c>
      <c r="B4" s="319"/>
      <c r="C4" s="263"/>
      <c r="D4"/>
      <c r="E4"/>
      <c r="F4"/>
      <c r="H4"/>
      <c r="I4"/>
    </row>
    <row r="5" spans="1:15" x14ac:dyDescent="0.2">
      <c r="A5" s="296" t="str">
        <f>'Residential Summary'!A5</f>
        <v>impacts must be evaluated by other methods.</v>
      </c>
      <c r="B5" s="319"/>
      <c r="C5" s="263"/>
      <c r="D5"/>
      <c r="E5"/>
      <c r="F5"/>
      <c r="H5"/>
      <c r="I5"/>
    </row>
    <row r="6" spans="1:15" x14ac:dyDescent="0.2">
      <c r="A6" s="263"/>
      <c r="C6" s="263"/>
      <c r="D6"/>
      <c r="E6"/>
      <c r="F6"/>
      <c r="H6"/>
      <c r="I6"/>
    </row>
    <row r="7" spans="1:15" x14ac:dyDescent="0.2">
      <c r="A7" s="22" t="str">
        <f>'Recreational Summary'!A7</f>
        <v>Source (if multiple sources the source of the driving pathway is given): M = MDH; MI = IRIS adopted by MDH; I = IRIS;  H = HEAST; E = EPA NCEA/STSC or SSL; C = California EPA; A = ATSDR; O = Other</v>
      </c>
      <c r="B7" s="22"/>
      <c r="C7" s="263"/>
      <c r="D7"/>
      <c r="E7"/>
      <c r="F7"/>
      <c r="H7"/>
      <c r="I7"/>
    </row>
    <row r="8" spans="1:15" x14ac:dyDescent="0.2">
      <c r="A8" s="22" t="s">
        <v>1339</v>
      </c>
      <c r="C8" s="263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83" t="s">
        <v>1038</v>
      </c>
      <c r="B10" s="283"/>
      <c r="L10" s="55"/>
      <c r="N10" s="131"/>
    </row>
    <row r="11" spans="1:15" s="151" customFormat="1" ht="25.5" x14ac:dyDescent="0.2">
      <c r="A11" s="284"/>
      <c r="B11" s="284"/>
      <c r="C11" s="315"/>
      <c r="D11" s="15"/>
      <c r="G11" s="154"/>
      <c r="H11" s="152" t="s">
        <v>1340</v>
      </c>
      <c r="I11" s="152"/>
      <c r="M11" s="154"/>
      <c r="N11" s="152" t="s">
        <v>1340</v>
      </c>
      <c r="O11" s="152"/>
    </row>
    <row r="12" spans="1:15" s="75" customFormat="1" ht="95.1" customHeight="1" thickBot="1" x14ac:dyDescent="0.25">
      <c r="A12" s="142" t="s">
        <v>1341</v>
      </c>
      <c r="B12" s="142"/>
      <c r="C12" s="143" t="s">
        <v>1299</v>
      </c>
      <c r="D12" s="144" t="s">
        <v>1343</v>
      </c>
      <c r="E12" s="145" t="s">
        <v>1393</v>
      </c>
      <c r="F12" s="147" t="s">
        <v>1346</v>
      </c>
      <c r="G12" s="146" t="s">
        <v>1344</v>
      </c>
      <c r="H12" s="148" t="s">
        <v>1347</v>
      </c>
      <c r="I12" s="148" t="s">
        <v>1348</v>
      </c>
      <c r="J12" s="149" t="s">
        <v>1349</v>
      </c>
      <c r="K12" s="150" t="s">
        <v>1350</v>
      </c>
      <c r="L12" s="38" t="s">
        <v>1351</v>
      </c>
      <c r="M12" s="146" t="s">
        <v>1344</v>
      </c>
      <c r="N12" s="148" t="s">
        <v>1347</v>
      </c>
      <c r="O12" s="148" t="s">
        <v>1348</v>
      </c>
    </row>
    <row r="13" spans="1:15" x14ac:dyDescent="0.2">
      <c r="A13" s="59" t="str">
        <f>'Residential Summary'!A13</f>
        <v>Inorganics:</v>
      </c>
      <c r="C13" s="103"/>
      <c r="D13" s="119"/>
      <c r="E13" s="40"/>
      <c r="F13" s="33"/>
      <c r="G13" s="155"/>
      <c r="H13" s="194"/>
      <c r="K13" s="60"/>
      <c r="L13" s="35"/>
      <c r="M13" s="155"/>
      <c r="N13" s="33"/>
      <c r="O13" s="85"/>
    </row>
    <row r="14" spans="1:15" ht="21.75" x14ac:dyDescent="0.2">
      <c r="A14" s="59">
        <f>'Residential Summary'!A14</f>
        <v>0</v>
      </c>
      <c r="B14" s="70" t="str">
        <f>'Residential Summary'!B14</f>
        <v>Aluminum</v>
      </c>
      <c r="C14" s="105" t="s">
        <v>527</v>
      </c>
      <c r="D14" s="123"/>
      <c r="E14" s="40">
        <v>100000</v>
      </c>
      <c r="F14" s="71">
        <v>0.2</v>
      </c>
      <c r="G14" s="155" t="s">
        <v>1354</v>
      </c>
      <c r="H14" s="169"/>
      <c r="I14" s="170" t="s">
        <v>1202</v>
      </c>
      <c r="J14" s="203" t="s">
        <v>850</v>
      </c>
      <c r="K14" s="72" t="s">
        <v>1357</v>
      </c>
      <c r="L14" s="73" t="s">
        <v>1357</v>
      </c>
      <c r="M14" s="155"/>
      <c r="N14" s="169"/>
      <c r="O14" s="170"/>
    </row>
    <row r="15" spans="1:15" x14ac:dyDescent="0.2">
      <c r="A15" s="59">
        <f>'Residential Summary'!A15</f>
        <v>0</v>
      </c>
      <c r="B15" s="70" t="str">
        <f>'Residential Summary'!B15</f>
        <v>Antimony</v>
      </c>
      <c r="C15" s="105" t="s">
        <v>530</v>
      </c>
      <c r="D15" s="123"/>
      <c r="E15" s="40">
        <v>100</v>
      </c>
      <c r="F15" s="71">
        <v>0.2</v>
      </c>
      <c r="G15" s="155" t="s">
        <v>1362</v>
      </c>
      <c r="H15" s="169"/>
      <c r="I15" s="170" t="s">
        <v>1355</v>
      </c>
      <c r="J15" s="64" t="s">
        <v>852</v>
      </c>
      <c r="K15" s="72" t="s">
        <v>1357</v>
      </c>
      <c r="L15" s="73" t="s">
        <v>1357</v>
      </c>
      <c r="M15" s="155"/>
      <c r="N15" s="169"/>
      <c r="O15" s="170"/>
    </row>
    <row r="16" spans="1:15" x14ac:dyDescent="0.2">
      <c r="A16" s="59">
        <f>'Residential Summary'!A16</f>
        <v>0</v>
      </c>
      <c r="B16" s="70" t="str">
        <f>'Residential Summary'!B16</f>
        <v>Arsenic</v>
      </c>
      <c r="C16" s="105" t="s">
        <v>531</v>
      </c>
      <c r="D16" s="123"/>
      <c r="E16" s="40">
        <v>20</v>
      </c>
      <c r="F16" s="71">
        <v>0.06</v>
      </c>
      <c r="G16" s="155" t="s">
        <v>1362</v>
      </c>
      <c r="H16" s="169"/>
      <c r="I16" s="170" t="s">
        <v>1355</v>
      </c>
      <c r="J16" s="64" t="s">
        <v>1364</v>
      </c>
      <c r="K16" s="72" t="s">
        <v>1365</v>
      </c>
      <c r="L16" s="74">
        <v>1.0000000000000001E-5</v>
      </c>
      <c r="M16" s="155" t="s">
        <v>1359</v>
      </c>
      <c r="N16" s="169"/>
      <c r="O16" s="170" t="s">
        <v>1355</v>
      </c>
    </row>
    <row r="17" spans="1:15" x14ac:dyDescent="0.2">
      <c r="A17" s="59">
        <f>'Residential Summary'!A17</f>
        <v>0</v>
      </c>
      <c r="B17" s="70" t="str">
        <f>'Residential Summary'!B17</f>
        <v>Barium</v>
      </c>
      <c r="C17" s="105" t="s">
        <v>653</v>
      </c>
      <c r="D17" s="123"/>
      <c r="E17" s="40">
        <v>18000</v>
      </c>
      <c r="F17" s="183">
        <v>0.2</v>
      </c>
      <c r="G17" s="155" t="s">
        <v>1362</v>
      </c>
      <c r="H17" s="169"/>
      <c r="I17" s="170" t="s">
        <v>1363</v>
      </c>
      <c r="J17" s="62" t="s">
        <v>853</v>
      </c>
      <c r="K17" s="72" t="s">
        <v>1357</v>
      </c>
      <c r="L17" s="73" t="s">
        <v>1357</v>
      </c>
      <c r="M17" s="155"/>
      <c r="N17" s="169"/>
      <c r="O17" s="170"/>
    </row>
    <row r="18" spans="1:15" ht="21.75" x14ac:dyDescent="0.2">
      <c r="A18" s="59">
        <f>'Residential Summary'!A18</f>
        <v>0</v>
      </c>
      <c r="B18" s="70" t="str">
        <f>'Residential Summary'!B18</f>
        <v>Beryllium</v>
      </c>
      <c r="C18" s="105" t="s">
        <v>656</v>
      </c>
      <c r="D18" s="123"/>
      <c r="E18" s="40">
        <v>230</v>
      </c>
      <c r="F18" s="71">
        <v>0.2</v>
      </c>
      <c r="G18" s="155" t="s">
        <v>1362</v>
      </c>
      <c r="H18" s="169"/>
      <c r="I18" s="170" t="s">
        <v>1363</v>
      </c>
      <c r="J18" s="62" t="s">
        <v>655</v>
      </c>
      <c r="K18" s="72" t="s">
        <v>1376</v>
      </c>
      <c r="L18" s="74">
        <v>6.9999999999999997E-7</v>
      </c>
      <c r="M18" s="155" t="s">
        <v>1362</v>
      </c>
      <c r="N18" s="169" t="s">
        <v>1370</v>
      </c>
      <c r="O18" s="170" t="s">
        <v>1363</v>
      </c>
    </row>
    <row r="19" spans="1:15" x14ac:dyDescent="0.2">
      <c r="A19" s="59">
        <f>'Residential Summary'!A19</f>
        <v>0</v>
      </c>
      <c r="B19" s="70" t="str">
        <f>'Residential Summary'!B19</f>
        <v>Boron</v>
      </c>
      <c r="C19" s="105" t="s">
        <v>658</v>
      </c>
      <c r="D19" s="123"/>
      <c r="E19" s="40">
        <v>47000</v>
      </c>
      <c r="F19" s="71">
        <v>0.2</v>
      </c>
      <c r="G19" s="155" t="s">
        <v>1362</v>
      </c>
      <c r="H19" s="169"/>
      <c r="I19" s="170" t="s">
        <v>1355</v>
      </c>
      <c r="J19" s="62" t="s">
        <v>854</v>
      </c>
      <c r="K19" s="72" t="s">
        <v>1357</v>
      </c>
      <c r="L19" s="73" t="s">
        <v>1357</v>
      </c>
      <c r="M19" s="155"/>
      <c r="N19" s="169"/>
      <c r="O19" s="170"/>
    </row>
    <row r="20" spans="1:15" ht="21.75" x14ac:dyDescent="0.2">
      <c r="A20" s="59">
        <f>'Residential Summary'!A20</f>
        <v>0</v>
      </c>
      <c r="B20" s="70" t="str">
        <f>'Residential Summary'!B20</f>
        <v>Cadmium</v>
      </c>
      <c r="C20" s="105" t="s">
        <v>659</v>
      </c>
      <c r="D20" s="123"/>
      <c r="E20" s="40">
        <v>200</v>
      </c>
      <c r="F20" s="71">
        <v>0.2</v>
      </c>
      <c r="G20" s="155" t="s">
        <v>1362</v>
      </c>
      <c r="H20" s="169"/>
      <c r="I20" s="170" t="s">
        <v>1355</v>
      </c>
      <c r="J20" s="62" t="s">
        <v>1213</v>
      </c>
      <c r="K20" s="72" t="s">
        <v>1376</v>
      </c>
      <c r="L20" s="74">
        <v>4.9999999999999998E-7</v>
      </c>
      <c r="M20" s="155" t="s">
        <v>1359</v>
      </c>
      <c r="N20" s="169" t="s">
        <v>1370</v>
      </c>
      <c r="O20" s="170" t="s">
        <v>1363</v>
      </c>
    </row>
    <row r="21" spans="1:15" ht="21.75" customHeight="1" x14ac:dyDescent="0.2">
      <c r="A21" s="59">
        <f>'Residential Summary'!A21</f>
        <v>0</v>
      </c>
      <c r="B21" s="70" t="str">
        <f>'Residential Summary'!B21</f>
        <v>Chromium III</v>
      </c>
      <c r="C21" s="105" t="s">
        <v>660</v>
      </c>
      <c r="D21" s="123"/>
      <c r="E21" s="40">
        <v>100000</v>
      </c>
      <c r="F21" s="139">
        <v>1</v>
      </c>
      <c r="G21" s="155" t="s">
        <v>1362</v>
      </c>
      <c r="H21" s="169" t="s">
        <v>1363</v>
      </c>
      <c r="I21" s="170" t="s">
        <v>1355</v>
      </c>
      <c r="J21" s="203" t="s">
        <v>851</v>
      </c>
      <c r="K21" s="72" t="s">
        <v>1357</v>
      </c>
      <c r="L21" s="73" t="s">
        <v>1357</v>
      </c>
      <c r="M21" s="155"/>
      <c r="N21" s="169"/>
      <c r="O21" s="170"/>
    </row>
    <row r="22" spans="1:15" ht="32.25" x14ac:dyDescent="0.2">
      <c r="A22" s="59">
        <f>'Residential Summary'!A22</f>
        <v>0</v>
      </c>
      <c r="B22" s="70" t="str">
        <f>'Residential Summary'!B22</f>
        <v>Chromium VI</v>
      </c>
      <c r="C22" s="105" t="s">
        <v>662</v>
      </c>
      <c r="D22" s="123"/>
      <c r="E22" s="40">
        <v>650</v>
      </c>
      <c r="F22" s="183">
        <v>0.2</v>
      </c>
      <c r="G22" s="155" t="s">
        <v>1362</v>
      </c>
      <c r="H22" s="169"/>
      <c r="I22" s="170" t="s">
        <v>1355</v>
      </c>
      <c r="J22" s="203" t="s">
        <v>786</v>
      </c>
      <c r="K22" s="72" t="s">
        <v>1365</v>
      </c>
      <c r="L22" s="74">
        <v>1.0000000000000001E-5</v>
      </c>
      <c r="M22" s="155" t="s">
        <v>1359</v>
      </c>
      <c r="N22" s="169" t="s">
        <v>1370</v>
      </c>
      <c r="O22" s="170" t="s">
        <v>1363</v>
      </c>
    </row>
    <row r="23" spans="1:15" ht="21.75" x14ac:dyDescent="0.2">
      <c r="A23" s="59">
        <f>'Residential Summary'!A23</f>
        <v>0</v>
      </c>
      <c r="B23" s="70" t="str">
        <f>'Residential Summary'!B23</f>
        <v>Cobalt</v>
      </c>
      <c r="C23" s="105" t="s">
        <v>663</v>
      </c>
      <c r="D23" s="123"/>
      <c r="E23" s="40">
        <v>2600</v>
      </c>
      <c r="F23" s="71">
        <v>0.2</v>
      </c>
      <c r="G23" s="155" t="s">
        <v>1354</v>
      </c>
      <c r="H23" s="169"/>
      <c r="I23" s="170" t="s">
        <v>1355</v>
      </c>
      <c r="J23" s="64" t="s">
        <v>855</v>
      </c>
      <c r="K23" s="72" t="s">
        <v>1376</v>
      </c>
      <c r="L23" s="74">
        <v>9.0000000000000002E-6</v>
      </c>
      <c r="M23" s="155" t="s">
        <v>1354</v>
      </c>
      <c r="N23" s="169" t="s">
        <v>1370</v>
      </c>
      <c r="O23" s="170" t="s">
        <v>1363</v>
      </c>
    </row>
    <row r="24" spans="1:15" x14ac:dyDescent="0.2">
      <c r="A24" s="59">
        <f>'Residential Summary'!A24</f>
        <v>0</v>
      </c>
      <c r="B24" s="70" t="str">
        <f>'Residential Summary'!B24</f>
        <v>Copper</v>
      </c>
      <c r="C24" s="105" t="s">
        <v>665</v>
      </c>
      <c r="D24" s="123"/>
      <c r="E24" s="40">
        <v>9000</v>
      </c>
      <c r="F24" s="183">
        <v>0.2</v>
      </c>
      <c r="G24" s="155" t="s">
        <v>189</v>
      </c>
      <c r="H24" s="169" t="s">
        <v>1363</v>
      </c>
      <c r="I24" s="170" t="s">
        <v>1355</v>
      </c>
      <c r="J24" s="64" t="s">
        <v>856</v>
      </c>
      <c r="K24" s="72" t="s">
        <v>1373</v>
      </c>
      <c r="L24" s="73" t="s">
        <v>1357</v>
      </c>
      <c r="M24" s="155"/>
      <c r="N24" s="169"/>
      <c r="O24" s="170"/>
    </row>
    <row r="25" spans="1:15" x14ac:dyDescent="0.2">
      <c r="A25" s="59">
        <f>'Residential Summary'!A25</f>
        <v>0</v>
      </c>
      <c r="B25" s="70" t="str">
        <f>'Residential Summary'!B25</f>
        <v>Copper Cyanide</v>
      </c>
      <c r="C25" s="105" t="s">
        <v>666</v>
      </c>
      <c r="D25" s="123"/>
      <c r="E25" s="40">
        <v>1200</v>
      </c>
      <c r="F25" s="183">
        <v>0.2</v>
      </c>
      <c r="G25" s="155" t="s">
        <v>1362</v>
      </c>
      <c r="H25" s="169" t="s">
        <v>1363</v>
      </c>
      <c r="I25" s="170" t="s">
        <v>1355</v>
      </c>
      <c r="J25" s="64" t="s">
        <v>1383</v>
      </c>
      <c r="K25" s="72" t="s">
        <v>1357</v>
      </c>
      <c r="L25" s="73" t="s">
        <v>1357</v>
      </c>
      <c r="M25" s="155"/>
      <c r="N25" s="169"/>
      <c r="O25" s="170"/>
    </row>
    <row r="26" spans="1:15" ht="42.75" x14ac:dyDescent="0.2">
      <c r="A26" s="59">
        <f>'Residential Summary'!A26</f>
        <v>0</v>
      </c>
      <c r="B26" s="70" t="str">
        <f>'Residential Summary'!B26</f>
        <v>Cyanide, free</v>
      </c>
      <c r="C26" s="105" t="s">
        <v>667</v>
      </c>
      <c r="D26" s="123"/>
      <c r="E26" s="40">
        <v>5000</v>
      </c>
      <c r="F26" s="183">
        <v>0.2</v>
      </c>
      <c r="G26" s="155" t="s">
        <v>1362</v>
      </c>
      <c r="H26" s="199" t="s">
        <v>1363</v>
      </c>
      <c r="I26" s="170" t="s">
        <v>1355</v>
      </c>
      <c r="J26" s="203" t="s">
        <v>869</v>
      </c>
      <c r="K26" s="72" t="s">
        <v>1357</v>
      </c>
      <c r="L26" s="73" t="s">
        <v>1357</v>
      </c>
      <c r="M26" s="155"/>
      <c r="N26" s="171"/>
      <c r="O26" s="170"/>
    </row>
    <row r="27" spans="1:15" x14ac:dyDescent="0.2">
      <c r="A27" s="59">
        <f>'Residential Summary'!A27</f>
        <v>0</v>
      </c>
      <c r="B27" s="70" t="str">
        <f>'Residential Summary'!B27</f>
        <v>Fluorine (soluble fluoride)</v>
      </c>
      <c r="C27" s="105" t="s">
        <v>995</v>
      </c>
      <c r="D27" s="123"/>
      <c r="E27" s="40">
        <v>20000</v>
      </c>
      <c r="F27" s="183">
        <v>0.2</v>
      </c>
      <c r="G27" s="155" t="s">
        <v>1362</v>
      </c>
      <c r="H27" s="184" t="s">
        <v>1363</v>
      </c>
      <c r="I27" s="170" t="s">
        <v>1355</v>
      </c>
      <c r="J27" s="203" t="s">
        <v>1394</v>
      </c>
      <c r="K27" s="72" t="s">
        <v>1357</v>
      </c>
      <c r="L27" s="73" t="s">
        <v>1357</v>
      </c>
      <c r="M27" s="155"/>
      <c r="N27" s="171"/>
      <c r="O27" s="170"/>
    </row>
    <row r="28" spans="1:15" x14ac:dyDescent="0.2">
      <c r="A28" s="59">
        <f>'Residential Summary'!A28</f>
        <v>0</v>
      </c>
      <c r="B28" s="70" t="str">
        <f>'Residential Summary'!B28</f>
        <v>Iron</v>
      </c>
      <c r="C28" s="105" t="s">
        <v>669</v>
      </c>
      <c r="D28" s="70"/>
      <c r="E28" s="40">
        <v>75000</v>
      </c>
      <c r="F28" s="183">
        <v>0.2</v>
      </c>
      <c r="G28" s="155" t="s">
        <v>1354</v>
      </c>
      <c r="H28" s="184" t="s">
        <v>1363</v>
      </c>
      <c r="I28" s="170" t="s">
        <v>1355</v>
      </c>
      <c r="J28" s="203" t="s">
        <v>1378</v>
      </c>
      <c r="K28" s="72" t="s">
        <v>1357</v>
      </c>
      <c r="L28" s="73" t="s">
        <v>1357</v>
      </c>
      <c r="M28" s="155"/>
      <c r="N28" s="171"/>
      <c r="O28" s="170"/>
    </row>
    <row r="29" spans="1:15" x14ac:dyDescent="0.2">
      <c r="A29" s="59">
        <f>'Residential Summary'!A29</f>
        <v>0</v>
      </c>
      <c r="B29" s="70" t="str">
        <f>'Residential Summary'!B29</f>
        <v>Lead</v>
      </c>
      <c r="C29" s="105" t="s">
        <v>670</v>
      </c>
      <c r="D29" s="70"/>
      <c r="E29" s="40">
        <v>700</v>
      </c>
      <c r="F29" s="139">
        <v>1</v>
      </c>
      <c r="G29" s="155" t="s">
        <v>1354</v>
      </c>
      <c r="H29" s="171"/>
      <c r="I29" s="170" t="s">
        <v>1355</v>
      </c>
      <c r="J29" s="64" t="s">
        <v>1388</v>
      </c>
      <c r="K29" s="72" t="s">
        <v>1369</v>
      </c>
      <c r="L29" s="74" t="s">
        <v>1357</v>
      </c>
      <c r="M29" s="155"/>
      <c r="N29" s="171"/>
      <c r="O29" s="170"/>
    </row>
    <row r="30" spans="1:15" x14ac:dyDescent="0.2">
      <c r="A30" s="59">
        <f>'Residential Summary'!A30</f>
        <v>0</v>
      </c>
      <c r="B30" s="70" t="str">
        <f>'Residential Summary'!B30</f>
        <v>Lithium</v>
      </c>
      <c r="C30" s="105" t="s">
        <v>529</v>
      </c>
      <c r="D30" s="70"/>
      <c r="E30" s="40">
        <v>5900</v>
      </c>
      <c r="F30" s="71">
        <v>1</v>
      </c>
      <c r="G30" s="155" t="s">
        <v>1354</v>
      </c>
      <c r="H30" s="169" t="s">
        <v>1363</v>
      </c>
      <c r="I30" s="170" t="s">
        <v>1355</v>
      </c>
      <c r="J30" s="62" t="s">
        <v>857</v>
      </c>
      <c r="K30" s="72" t="s">
        <v>1357</v>
      </c>
      <c r="L30" s="74" t="s">
        <v>1357</v>
      </c>
      <c r="M30" s="155"/>
      <c r="N30" s="171"/>
      <c r="O30" s="170"/>
    </row>
    <row r="31" spans="1:15" ht="21.75" x14ac:dyDescent="0.2">
      <c r="A31" s="59">
        <f>'Residential Summary'!A31</f>
        <v>0</v>
      </c>
      <c r="B31" s="70" t="str">
        <f>'Residential Summary'!B31</f>
        <v>Manganese</v>
      </c>
      <c r="C31" s="105" t="s">
        <v>672</v>
      </c>
      <c r="D31" s="70"/>
      <c r="E31" s="40">
        <v>8100</v>
      </c>
      <c r="F31" s="71">
        <v>0.2</v>
      </c>
      <c r="G31" s="155" t="s">
        <v>1359</v>
      </c>
      <c r="H31" s="169"/>
      <c r="I31" s="170" t="s">
        <v>1175</v>
      </c>
      <c r="J31" s="64" t="s">
        <v>1390</v>
      </c>
      <c r="K31" s="72" t="s">
        <v>1357</v>
      </c>
      <c r="L31" s="74" t="s">
        <v>1357</v>
      </c>
      <c r="M31" s="155"/>
      <c r="N31" s="169"/>
      <c r="O31" s="170"/>
    </row>
    <row r="32" spans="1:15" ht="32.25" x14ac:dyDescent="0.2">
      <c r="A32" s="59">
        <f>'Residential Summary'!A32</f>
        <v>0</v>
      </c>
      <c r="B32" s="70" t="str">
        <f>'Residential Summary'!B32</f>
        <v>Mercury (inorganic: elemental and mercuric chloride)</v>
      </c>
      <c r="C32" s="141" t="s">
        <v>675</v>
      </c>
      <c r="D32" s="70" t="s">
        <v>1392</v>
      </c>
      <c r="E32" s="40">
        <v>1.5</v>
      </c>
      <c r="F32" s="183">
        <v>0.2</v>
      </c>
      <c r="G32" s="155" t="s">
        <v>1362</v>
      </c>
      <c r="H32" s="169"/>
      <c r="I32" s="170" t="s">
        <v>1363</v>
      </c>
      <c r="J32" s="203" t="s">
        <v>858</v>
      </c>
      <c r="K32" s="72" t="s">
        <v>1373</v>
      </c>
      <c r="L32" s="73" t="s">
        <v>1357</v>
      </c>
      <c r="M32" s="155"/>
      <c r="N32" s="169"/>
      <c r="O32" s="170"/>
    </row>
    <row r="33" spans="1:15" x14ac:dyDescent="0.2">
      <c r="A33" s="59">
        <f>'Residential Summary'!A33</f>
        <v>0</v>
      </c>
      <c r="B33" s="70" t="str">
        <f>'Residential Summary'!B33</f>
        <v>Methyl Mercury</v>
      </c>
      <c r="C33" s="105" t="s">
        <v>676</v>
      </c>
      <c r="D33" s="70"/>
      <c r="E33" s="40">
        <v>20</v>
      </c>
      <c r="F33" s="71">
        <v>0.2</v>
      </c>
      <c r="G33" s="155" t="s">
        <v>1359</v>
      </c>
      <c r="H33" s="169" t="s">
        <v>1363</v>
      </c>
      <c r="I33" s="170" t="s">
        <v>1355</v>
      </c>
      <c r="J33" s="64" t="s">
        <v>674</v>
      </c>
      <c r="K33" s="72" t="s">
        <v>215</v>
      </c>
      <c r="L33" s="74" t="s">
        <v>1357</v>
      </c>
      <c r="M33" s="155"/>
      <c r="N33" s="169"/>
      <c r="O33" s="170"/>
    </row>
    <row r="34" spans="1:15" ht="21.75" x14ac:dyDescent="0.2">
      <c r="A34" s="59">
        <f>'Residential Summary'!A34</f>
        <v>0</v>
      </c>
      <c r="B34" s="70" t="str">
        <f>'Residential Summary'!B34</f>
        <v>Nickel</v>
      </c>
      <c r="C34" s="105" t="s">
        <v>182</v>
      </c>
      <c r="D34" s="70"/>
      <c r="E34" s="40">
        <v>2500</v>
      </c>
      <c r="F34" s="71">
        <v>0.2</v>
      </c>
      <c r="G34" s="155" t="s">
        <v>1359</v>
      </c>
      <c r="H34" s="169"/>
      <c r="I34" s="170" t="s">
        <v>1202</v>
      </c>
      <c r="J34" s="64" t="s">
        <v>859</v>
      </c>
      <c r="K34" s="72" t="s">
        <v>1365</v>
      </c>
      <c r="L34" s="74">
        <v>7.9999999999999996E-6</v>
      </c>
      <c r="M34" s="155" t="s">
        <v>1359</v>
      </c>
      <c r="N34" s="169" t="s">
        <v>1370</v>
      </c>
      <c r="O34" s="170" t="s">
        <v>1363</v>
      </c>
    </row>
    <row r="35" spans="1:15" x14ac:dyDescent="0.2">
      <c r="A35" s="59">
        <f>'Residential Summary'!A35</f>
        <v>0</v>
      </c>
      <c r="B35" s="70" t="str">
        <f>'Residential Summary'!B35</f>
        <v>Selenium</v>
      </c>
      <c r="C35" s="105" t="s">
        <v>678</v>
      </c>
      <c r="D35" s="70"/>
      <c r="E35" s="40">
        <v>1300</v>
      </c>
      <c r="F35" s="71">
        <v>0.2</v>
      </c>
      <c r="G35" s="155" t="s">
        <v>1362</v>
      </c>
      <c r="H35" s="169" t="s">
        <v>1363</v>
      </c>
      <c r="I35" s="170" t="s">
        <v>1355</v>
      </c>
      <c r="J35" s="64" t="s">
        <v>184</v>
      </c>
      <c r="K35" s="72" t="s">
        <v>1373</v>
      </c>
      <c r="L35" s="74" t="s">
        <v>1357</v>
      </c>
      <c r="M35" s="155"/>
      <c r="N35" s="169"/>
      <c r="O35" s="170"/>
    </row>
    <row r="36" spans="1:15" x14ac:dyDescent="0.2">
      <c r="A36" s="59">
        <f>'Residential Summary'!A36</f>
        <v>0</v>
      </c>
      <c r="B36" s="70" t="str">
        <f>'Residential Summary'!B36</f>
        <v>Silver</v>
      </c>
      <c r="C36" s="105" t="s">
        <v>679</v>
      </c>
      <c r="D36" s="70"/>
      <c r="E36" s="40">
        <v>1300</v>
      </c>
      <c r="F36" s="71">
        <v>0.2</v>
      </c>
      <c r="G36" s="155" t="s">
        <v>1362</v>
      </c>
      <c r="H36" s="169" t="s">
        <v>1363</v>
      </c>
      <c r="I36" s="170" t="s">
        <v>1355</v>
      </c>
      <c r="J36" s="64" t="s">
        <v>186</v>
      </c>
      <c r="K36" s="72" t="s">
        <v>1373</v>
      </c>
      <c r="L36" s="73" t="s">
        <v>1357</v>
      </c>
      <c r="M36" s="155"/>
      <c r="N36" s="169"/>
      <c r="O36" s="170"/>
    </row>
    <row r="37" spans="1:15" x14ac:dyDescent="0.2">
      <c r="A37" s="59">
        <f>'Residential Summary'!A37</f>
        <v>0</v>
      </c>
      <c r="B37" s="70" t="str">
        <f>'Residential Summary'!B37</f>
        <v>Strontium</v>
      </c>
      <c r="C37" s="105" t="s">
        <v>684</v>
      </c>
      <c r="D37" s="70"/>
      <c r="E37" s="40">
        <v>100000</v>
      </c>
      <c r="F37" s="71">
        <v>0.13</v>
      </c>
      <c r="G37" s="155" t="s">
        <v>1362</v>
      </c>
      <c r="H37" s="169" t="s">
        <v>1363</v>
      </c>
      <c r="I37" s="170" t="s">
        <v>1355</v>
      </c>
      <c r="J37" s="64" t="s">
        <v>860</v>
      </c>
      <c r="K37" s="72" t="s">
        <v>1357</v>
      </c>
      <c r="L37" s="73" t="s">
        <v>1357</v>
      </c>
      <c r="M37" s="155"/>
      <c r="N37" s="169"/>
      <c r="O37" s="170"/>
    </row>
    <row r="38" spans="1:15" x14ac:dyDescent="0.2">
      <c r="A38" s="59">
        <f>'Residential Summary'!A38</f>
        <v>0</v>
      </c>
      <c r="B38" s="70" t="str">
        <f>'Residential Summary'!B38</f>
        <v>Thallium</v>
      </c>
      <c r="C38" s="105" t="s">
        <v>182</v>
      </c>
      <c r="D38" s="70"/>
      <c r="E38" s="40">
        <v>21</v>
      </c>
      <c r="F38" s="71">
        <v>0.2</v>
      </c>
      <c r="G38" s="155" t="s">
        <v>1362</v>
      </c>
      <c r="H38" s="169" t="s">
        <v>1363</v>
      </c>
      <c r="I38" s="170" t="s">
        <v>1355</v>
      </c>
      <c r="J38" s="64" t="s">
        <v>687</v>
      </c>
      <c r="K38" s="72" t="s">
        <v>1357</v>
      </c>
      <c r="L38" s="73" t="s">
        <v>1357</v>
      </c>
      <c r="M38" s="155"/>
      <c r="N38" s="169"/>
      <c r="O38" s="170"/>
    </row>
    <row r="39" spans="1:15" x14ac:dyDescent="0.2">
      <c r="A39" s="59">
        <f>'Residential Summary'!A39</f>
        <v>0</v>
      </c>
      <c r="B39" s="70" t="str">
        <f>'Residential Summary'!B39</f>
        <v>Tin</v>
      </c>
      <c r="C39" s="105" t="s">
        <v>182</v>
      </c>
      <c r="D39" s="70"/>
      <c r="E39" s="40">
        <v>75000</v>
      </c>
      <c r="F39" s="71">
        <v>0.2</v>
      </c>
      <c r="G39" s="155" t="s">
        <v>1365</v>
      </c>
      <c r="H39" s="169" t="s">
        <v>1363</v>
      </c>
      <c r="I39" s="170" t="s">
        <v>1355</v>
      </c>
      <c r="J39" s="64" t="s">
        <v>1226</v>
      </c>
      <c r="K39" s="72" t="s">
        <v>1357</v>
      </c>
      <c r="L39" s="73" t="s">
        <v>1357</v>
      </c>
      <c r="M39" s="155"/>
      <c r="N39" s="169"/>
      <c r="O39" s="170"/>
    </row>
    <row r="40" spans="1:15" ht="21.75" x14ac:dyDescent="0.2">
      <c r="A40" s="59">
        <f>'Residential Summary'!A40</f>
        <v>0</v>
      </c>
      <c r="B40" s="70" t="str">
        <f>'Residential Summary'!B40</f>
        <v>Titanium</v>
      </c>
      <c r="C40" s="105" t="s">
        <v>680</v>
      </c>
      <c r="D40" s="70"/>
      <c r="E40" s="40">
        <v>100000</v>
      </c>
      <c r="F40" s="71">
        <v>0.03</v>
      </c>
      <c r="G40" s="155" t="s">
        <v>1354</v>
      </c>
      <c r="H40" s="169"/>
      <c r="I40" s="170" t="s">
        <v>1355</v>
      </c>
      <c r="J40" s="203" t="s">
        <v>605</v>
      </c>
      <c r="K40" s="72" t="s">
        <v>1357</v>
      </c>
      <c r="L40" s="73" t="s">
        <v>1357</v>
      </c>
      <c r="M40" s="155"/>
      <c r="N40" s="169"/>
      <c r="O40" s="170"/>
    </row>
    <row r="41" spans="1:15" ht="21.75" x14ac:dyDescent="0.2">
      <c r="A41" s="59">
        <f>'Residential Summary'!A41</f>
        <v>0</v>
      </c>
      <c r="B41" s="70" t="str">
        <f>'Residential Summary'!B41</f>
        <v>Vanadium</v>
      </c>
      <c r="C41" s="141" t="s">
        <v>681</v>
      </c>
      <c r="D41" s="70"/>
      <c r="E41" s="40">
        <v>250</v>
      </c>
      <c r="F41" s="71">
        <v>0.2</v>
      </c>
      <c r="G41" s="155" t="s">
        <v>1354</v>
      </c>
      <c r="H41" s="169"/>
      <c r="I41" s="170" t="s">
        <v>1355</v>
      </c>
      <c r="J41" s="64" t="s">
        <v>1378</v>
      </c>
      <c r="K41" s="72" t="s">
        <v>1357</v>
      </c>
      <c r="L41" s="73" t="s">
        <v>1357</v>
      </c>
      <c r="M41" s="155"/>
      <c r="N41" s="169"/>
      <c r="O41" s="170"/>
    </row>
    <row r="42" spans="1:15" x14ac:dyDescent="0.2">
      <c r="A42" s="59">
        <f>'Residential Summary'!A42</f>
        <v>0</v>
      </c>
      <c r="B42" s="70" t="str">
        <f>'Residential Summary'!B42</f>
        <v>Zinc</v>
      </c>
      <c r="C42" s="105" t="s">
        <v>682</v>
      </c>
      <c r="D42" s="70"/>
      <c r="E42" s="40">
        <v>75000</v>
      </c>
      <c r="F42" s="71">
        <v>0.2</v>
      </c>
      <c r="G42" s="155" t="s">
        <v>1362</v>
      </c>
      <c r="H42" s="169" t="s">
        <v>1363</v>
      </c>
      <c r="I42" s="170" t="s">
        <v>1355</v>
      </c>
      <c r="J42" s="64" t="s">
        <v>195</v>
      </c>
      <c r="K42" s="72" t="s">
        <v>1373</v>
      </c>
      <c r="L42" s="73" t="s">
        <v>1357</v>
      </c>
      <c r="M42" s="155"/>
      <c r="N42" s="169"/>
      <c r="O42" s="170"/>
    </row>
    <row r="43" spans="1:15" x14ac:dyDescent="0.2">
      <c r="A43" s="59" t="str">
        <f>'Residential Summary'!A43</f>
        <v>Volatile Organics</v>
      </c>
      <c r="B43" s="70"/>
      <c r="C43" s="102"/>
      <c r="D43" s="323"/>
      <c r="E43" s="39"/>
      <c r="F43" s="32"/>
      <c r="G43" s="156"/>
      <c r="H43" s="172"/>
      <c r="I43" s="173"/>
      <c r="J43" s="204"/>
      <c r="K43" s="23"/>
      <c r="L43" s="32"/>
      <c r="M43" s="156"/>
      <c r="N43" s="172"/>
      <c r="O43" s="173"/>
    </row>
    <row r="44" spans="1:15" x14ac:dyDescent="0.2">
      <c r="A44" s="59">
        <f>'Residential Summary'!A44</f>
        <v>0</v>
      </c>
      <c r="B44" s="70" t="str">
        <f>'Residential Summary'!B44</f>
        <v>Acetone</v>
      </c>
      <c r="C44" s="91" t="s">
        <v>688</v>
      </c>
      <c r="D44" s="542" t="s">
        <v>1392</v>
      </c>
      <c r="E44" s="82">
        <v>1000</v>
      </c>
      <c r="F44" s="67">
        <v>0.2</v>
      </c>
      <c r="G44" s="157" t="s">
        <v>1362</v>
      </c>
      <c r="H44" s="174"/>
      <c r="I44" s="175" t="s">
        <v>1363</v>
      </c>
      <c r="J44" s="189" t="s">
        <v>190</v>
      </c>
      <c r="K44" s="68" t="s">
        <v>1357</v>
      </c>
      <c r="L44" s="67" t="s">
        <v>1357</v>
      </c>
      <c r="M44" s="157"/>
      <c r="N44" s="174"/>
      <c r="O44" s="175"/>
    </row>
    <row r="45" spans="1:15" x14ac:dyDescent="0.2">
      <c r="A45" s="59">
        <f>'Residential Summary'!A45</f>
        <v>0</v>
      </c>
      <c r="B45" s="70" t="str">
        <f>'Residential Summary'!B45</f>
        <v>Benzene</v>
      </c>
      <c r="C45" s="91" t="s">
        <v>689</v>
      </c>
      <c r="D45" s="542" t="s">
        <v>1392</v>
      </c>
      <c r="E45" s="66">
        <v>10</v>
      </c>
      <c r="F45" s="67">
        <v>0.1</v>
      </c>
      <c r="G45" s="157" t="s">
        <v>1362</v>
      </c>
      <c r="H45" s="174"/>
      <c r="I45" s="175" t="s">
        <v>1363</v>
      </c>
      <c r="J45" s="205" t="s">
        <v>861</v>
      </c>
      <c r="K45" s="68" t="s">
        <v>1365</v>
      </c>
      <c r="L45" s="69">
        <v>1.0000000000000001E-5</v>
      </c>
      <c r="M45" s="157" t="s">
        <v>1359</v>
      </c>
      <c r="N45" s="174"/>
      <c r="O45" s="175" t="s">
        <v>1363</v>
      </c>
    </row>
    <row r="46" spans="1:15" x14ac:dyDescent="0.2">
      <c r="A46" s="59">
        <f>'Residential Summary'!A46</f>
        <v>0</v>
      </c>
      <c r="B46" s="70" t="str">
        <f>'Residential Summary'!B46</f>
        <v>Bromodichloromethane</v>
      </c>
      <c r="C46" s="91" t="s">
        <v>690</v>
      </c>
      <c r="D46" s="542" t="s">
        <v>1392</v>
      </c>
      <c r="E46" s="66">
        <v>17</v>
      </c>
      <c r="F46" s="67" t="s">
        <v>1357</v>
      </c>
      <c r="G46" s="157" t="s">
        <v>1362</v>
      </c>
      <c r="H46" s="174" t="s">
        <v>1363</v>
      </c>
      <c r="I46" s="175" t="s">
        <v>200</v>
      </c>
      <c r="J46" s="205" t="s">
        <v>1375</v>
      </c>
      <c r="K46" s="68" t="s">
        <v>1369</v>
      </c>
      <c r="L46" s="69">
        <v>1.0000000000000001E-5</v>
      </c>
      <c r="M46" s="157" t="s">
        <v>1354</v>
      </c>
      <c r="N46" s="174"/>
      <c r="O46" s="175" t="s">
        <v>1363</v>
      </c>
    </row>
    <row r="47" spans="1:15" x14ac:dyDescent="0.2">
      <c r="A47" s="59">
        <f>'Residential Summary'!A47</f>
        <v>0</v>
      </c>
      <c r="B47" s="70" t="str">
        <f>'Residential Summary'!B47</f>
        <v>Bromomethane (methyl bromide)</v>
      </c>
      <c r="C47" s="91" t="s">
        <v>691</v>
      </c>
      <c r="D47" s="542" t="s">
        <v>1392</v>
      </c>
      <c r="E47" s="66">
        <v>2</v>
      </c>
      <c r="F47" s="67">
        <v>0.2</v>
      </c>
      <c r="G47" s="157" t="s">
        <v>1362</v>
      </c>
      <c r="H47" s="174"/>
      <c r="I47" s="175" t="s">
        <v>1363</v>
      </c>
      <c r="J47" s="205" t="s">
        <v>202</v>
      </c>
      <c r="K47" s="68" t="s">
        <v>1373</v>
      </c>
      <c r="L47" s="69" t="s">
        <v>1357</v>
      </c>
      <c r="M47" s="157"/>
      <c r="N47" s="174"/>
      <c r="O47" s="175"/>
    </row>
    <row r="48" spans="1:15" x14ac:dyDescent="0.2">
      <c r="A48" s="59">
        <f>'Residential Summary'!A48</f>
        <v>0</v>
      </c>
      <c r="B48" s="70" t="str">
        <f>'Residential Summary'!B48</f>
        <v>1,3 - Butadiene</v>
      </c>
      <c r="C48" s="91" t="s">
        <v>692</v>
      </c>
      <c r="D48" s="542" t="s">
        <v>1392</v>
      </c>
      <c r="E48" s="66">
        <v>0.4</v>
      </c>
      <c r="F48" s="67">
        <v>0.2</v>
      </c>
      <c r="G48" s="157" t="s">
        <v>1362</v>
      </c>
      <c r="H48" s="174" t="s">
        <v>1355</v>
      </c>
      <c r="I48" s="175" t="s">
        <v>1363</v>
      </c>
      <c r="J48" s="205" t="s">
        <v>419</v>
      </c>
      <c r="K48" s="68" t="s">
        <v>702</v>
      </c>
      <c r="L48" s="69">
        <v>1.0000000000000001E-5</v>
      </c>
      <c r="M48" s="157" t="s">
        <v>1359</v>
      </c>
      <c r="N48" s="174" t="s">
        <v>1355</v>
      </c>
      <c r="O48" s="175" t="s">
        <v>1363</v>
      </c>
    </row>
    <row r="49" spans="1:15" x14ac:dyDescent="0.2">
      <c r="A49" s="59">
        <f>'Residential Summary'!A49</f>
        <v>0</v>
      </c>
      <c r="B49" s="70" t="str">
        <f>'Residential Summary'!B49</f>
        <v>n-Butylbenzene</v>
      </c>
      <c r="C49" s="91" t="s">
        <v>693</v>
      </c>
      <c r="D49" s="542" t="s">
        <v>1392</v>
      </c>
      <c r="E49" s="66">
        <v>92</v>
      </c>
      <c r="F49" s="67">
        <v>0.2</v>
      </c>
      <c r="G49" s="157" t="s">
        <v>1354</v>
      </c>
      <c r="H49" s="174"/>
      <c r="I49" s="175" t="s">
        <v>1363</v>
      </c>
      <c r="J49" s="205" t="s">
        <v>1390</v>
      </c>
      <c r="K49" s="68" t="s">
        <v>1357</v>
      </c>
      <c r="L49" s="69" t="s">
        <v>1357</v>
      </c>
      <c r="M49" s="157"/>
      <c r="N49" s="174"/>
      <c r="O49" s="175"/>
    </row>
    <row r="50" spans="1:15" x14ac:dyDescent="0.2">
      <c r="A50" s="59">
        <f>'Residential Summary'!A50</f>
        <v>0</v>
      </c>
      <c r="B50" s="70" t="str">
        <f>'Residential Summary'!B50</f>
        <v>sec-Butylbenzene</v>
      </c>
      <c r="C50" s="91" t="s">
        <v>694</v>
      </c>
      <c r="D50" s="542" t="s">
        <v>1392</v>
      </c>
      <c r="E50" s="66">
        <v>70</v>
      </c>
      <c r="F50" s="67">
        <v>0.2</v>
      </c>
      <c r="G50" s="157" t="s">
        <v>1354</v>
      </c>
      <c r="H50" s="174"/>
      <c r="I50" s="175" t="s">
        <v>1363</v>
      </c>
      <c r="J50" s="205" t="s">
        <v>1390</v>
      </c>
      <c r="K50" s="68" t="s">
        <v>1357</v>
      </c>
      <c r="L50" s="69" t="s">
        <v>1357</v>
      </c>
      <c r="M50" s="157"/>
      <c r="N50" s="174"/>
      <c r="O50" s="175"/>
    </row>
    <row r="51" spans="1:15" x14ac:dyDescent="0.2">
      <c r="A51" s="59">
        <f>'Residential Summary'!A51</f>
        <v>0</v>
      </c>
      <c r="B51" s="70" t="str">
        <f>'Residential Summary'!B51</f>
        <v>tert-Butylbenzene</v>
      </c>
      <c r="C51" s="91" t="s">
        <v>695</v>
      </c>
      <c r="D51" s="542" t="s">
        <v>1392</v>
      </c>
      <c r="E51" s="66">
        <v>90</v>
      </c>
      <c r="F51" s="67">
        <v>0.2</v>
      </c>
      <c r="G51" s="157" t="s">
        <v>1354</v>
      </c>
      <c r="H51" s="174"/>
      <c r="I51" s="175" t="s">
        <v>1363</v>
      </c>
      <c r="J51" s="205" t="s">
        <v>1390</v>
      </c>
      <c r="K51" s="68" t="s">
        <v>1357</v>
      </c>
      <c r="L51" s="69" t="s">
        <v>1357</v>
      </c>
      <c r="M51" s="157"/>
      <c r="N51" s="174"/>
      <c r="O51" s="175"/>
    </row>
    <row r="52" spans="1:15" ht="32.25" x14ac:dyDescent="0.2">
      <c r="A52" s="59">
        <f>'Residential Summary'!A52</f>
        <v>0</v>
      </c>
      <c r="B52" s="70" t="str">
        <f>'Residential Summary'!B52</f>
        <v>Carbon Disulfide</v>
      </c>
      <c r="C52" s="91" t="s">
        <v>696</v>
      </c>
      <c r="D52" s="542" t="s">
        <v>1392</v>
      </c>
      <c r="E52" s="66">
        <v>190</v>
      </c>
      <c r="F52" s="83">
        <v>0.2</v>
      </c>
      <c r="G52" s="157" t="s">
        <v>1362</v>
      </c>
      <c r="H52" s="176"/>
      <c r="I52" s="175" t="s">
        <v>1363</v>
      </c>
      <c r="J52" s="193" t="s">
        <v>1395</v>
      </c>
      <c r="K52" s="68" t="s">
        <v>1357</v>
      </c>
      <c r="L52" s="69" t="s">
        <v>1357</v>
      </c>
      <c r="M52" s="157"/>
      <c r="N52" s="176"/>
      <c r="O52" s="175"/>
    </row>
    <row r="53" spans="1:15" x14ac:dyDescent="0.2">
      <c r="A53" s="59">
        <f>'Residential Summary'!A53</f>
        <v>0</v>
      </c>
      <c r="B53" s="70" t="str">
        <f>'Residential Summary'!B53</f>
        <v>Carbon Tetrachloride</v>
      </c>
      <c r="C53" s="91" t="s">
        <v>697</v>
      </c>
      <c r="D53" s="542" t="s">
        <v>1392</v>
      </c>
      <c r="E53" s="66">
        <v>0.9</v>
      </c>
      <c r="F53" s="67">
        <v>0.2</v>
      </c>
      <c r="G53" s="157" t="s">
        <v>1354</v>
      </c>
      <c r="H53" s="174"/>
      <c r="I53" s="175" t="s">
        <v>1363</v>
      </c>
      <c r="J53" s="205" t="s">
        <v>210</v>
      </c>
      <c r="K53" s="68" t="s">
        <v>1369</v>
      </c>
      <c r="L53" s="69">
        <v>1.9999999999999999E-6</v>
      </c>
      <c r="M53" s="157" t="s">
        <v>1362</v>
      </c>
      <c r="N53" s="174"/>
      <c r="O53" s="175" t="s">
        <v>1363</v>
      </c>
    </row>
    <row r="54" spans="1:15" x14ac:dyDescent="0.2">
      <c r="A54" s="59">
        <f>'Residential Summary'!A54</f>
        <v>0</v>
      </c>
      <c r="B54" s="70" t="str">
        <f>'Residential Summary'!B54</f>
        <v>Chlorobenzene</v>
      </c>
      <c r="C54" s="91" t="s">
        <v>698</v>
      </c>
      <c r="D54" s="542" t="s">
        <v>1392</v>
      </c>
      <c r="E54" s="66">
        <v>32</v>
      </c>
      <c r="F54" s="67">
        <v>0.2</v>
      </c>
      <c r="G54" s="157" t="s">
        <v>189</v>
      </c>
      <c r="H54" s="174"/>
      <c r="I54" s="175" t="s">
        <v>1363</v>
      </c>
      <c r="J54" s="205" t="s">
        <v>190</v>
      </c>
      <c r="K54" s="68" t="s">
        <v>1373</v>
      </c>
      <c r="L54" s="69" t="s">
        <v>1357</v>
      </c>
      <c r="M54" s="157"/>
      <c r="N54" s="174"/>
      <c r="O54" s="175"/>
    </row>
    <row r="55" spans="1:15" x14ac:dyDescent="0.2">
      <c r="A55" s="59">
        <f>'Residential Summary'!A55</f>
        <v>0</v>
      </c>
      <c r="B55" s="70" t="str">
        <f>'Residential Summary'!B55</f>
        <v>Chloroethane (ethyl chloride)</v>
      </c>
      <c r="C55" s="91" t="s">
        <v>699</v>
      </c>
      <c r="D55" s="542" t="s">
        <v>1392</v>
      </c>
      <c r="E55" s="66">
        <v>3000</v>
      </c>
      <c r="F55" s="67">
        <v>0.2</v>
      </c>
      <c r="G55" s="157" t="s">
        <v>1354</v>
      </c>
      <c r="H55" s="174"/>
      <c r="I55" s="175" t="s">
        <v>1363</v>
      </c>
      <c r="J55" s="205" t="s">
        <v>213</v>
      </c>
      <c r="K55" s="68" t="s">
        <v>1357</v>
      </c>
      <c r="L55" s="69">
        <v>3.0000000000000001E-6</v>
      </c>
      <c r="M55" s="157" t="s">
        <v>1354</v>
      </c>
      <c r="N55" s="186" t="s">
        <v>1363</v>
      </c>
      <c r="O55" s="175" t="s">
        <v>1355</v>
      </c>
    </row>
    <row r="56" spans="1:15" x14ac:dyDescent="0.2">
      <c r="A56" s="59">
        <f>'Residential Summary'!A56</f>
        <v>0</v>
      </c>
      <c r="B56" s="70" t="str">
        <f>'Residential Summary'!B56</f>
        <v>Chloroform (trichloromethane)</v>
      </c>
      <c r="C56" s="91" t="s">
        <v>703</v>
      </c>
      <c r="D56" s="542" t="s">
        <v>1392</v>
      </c>
      <c r="E56" s="66">
        <v>4</v>
      </c>
      <c r="F56" s="209">
        <v>5.0000000000000001E-3</v>
      </c>
      <c r="G56" s="157" t="s">
        <v>1362</v>
      </c>
      <c r="H56" s="174"/>
      <c r="I56" s="175" t="s">
        <v>1363</v>
      </c>
      <c r="J56" s="205" t="s">
        <v>739</v>
      </c>
      <c r="K56" s="68" t="s">
        <v>1369</v>
      </c>
      <c r="L56" s="69">
        <v>1.0000000000000001E-5</v>
      </c>
      <c r="M56" s="157" t="s">
        <v>1362</v>
      </c>
      <c r="N56" s="174"/>
      <c r="O56" s="175" t="s">
        <v>1363</v>
      </c>
    </row>
    <row r="57" spans="1:15" x14ac:dyDescent="0.2">
      <c r="A57" s="59">
        <f>'Residential Summary'!A57</f>
        <v>0</v>
      </c>
      <c r="B57" s="70" t="str">
        <f>'Residential Summary'!B57</f>
        <v>Chloromethane (methyl chloride)</v>
      </c>
      <c r="C57" s="91" t="s">
        <v>704</v>
      </c>
      <c r="D57" s="542" t="s">
        <v>1392</v>
      </c>
      <c r="E57" s="66">
        <v>23</v>
      </c>
      <c r="F57" s="67">
        <v>0.2</v>
      </c>
      <c r="G57" s="157" t="s">
        <v>1362</v>
      </c>
      <c r="H57" s="174" t="s">
        <v>1355</v>
      </c>
      <c r="I57" s="175" t="s">
        <v>1363</v>
      </c>
      <c r="J57" s="205" t="s">
        <v>1159</v>
      </c>
      <c r="K57" s="68" t="s">
        <v>1373</v>
      </c>
      <c r="L57" s="69" t="s">
        <v>1357</v>
      </c>
      <c r="M57" s="157" t="s">
        <v>1362</v>
      </c>
      <c r="N57" s="174"/>
      <c r="O57" s="175"/>
    </row>
    <row r="58" spans="1:15" s="85" customFormat="1" x14ac:dyDescent="0.2">
      <c r="A58" s="59">
        <f>'Residential Summary'!A58</f>
        <v>0</v>
      </c>
      <c r="B58" s="70" t="str">
        <f>'Residential Summary'!B58</f>
        <v>2-Chlorotoluene</v>
      </c>
      <c r="C58" s="91" t="s">
        <v>705</v>
      </c>
      <c r="D58" s="542" t="s">
        <v>1392</v>
      </c>
      <c r="E58" s="82">
        <v>436</v>
      </c>
      <c r="F58" s="83">
        <v>1</v>
      </c>
      <c r="G58" s="157" t="s">
        <v>1362</v>
      </c>
      <c r="H58" s="186" t="s">
        <v>1363</v>
      </c>
      <c r="I58" s="175" t="s">
        <v>200</v>
      </c>
      <c r="J58" s="205" t="s">
        <v>632</v>
      </c>
      <c r="K58" s="68" t="s">
        <v>1357</v>
      </c>
      <c r="L58" s="69" t="s">
        <v>1357</v>
      </c>
      <c r="M58" s="157"/>
      <c r="N58" s="176"/>
      <c r="O58" s="175"/>
    </row>
    <row r="59" spans="1:15" x14ac:dyDescent="0.2">
      <c r="A59" s="59">
        <f>'Residential Summary'!A59</f>
        <v>0</v>
      </c>
      <c r="B59" s="70" t="str">
        <f>'Residential Summary'!B59</f>
        <v>Cumene (isopropylbenzene)</v>
      </c>
      <c r="C59" s="91" t="s">
        <v>706</v>
      </c>
      <c r="D59" s="542" t="s">
        <v>1392</v>
      </c>
      <c r="E59" s="66">
        <v>87</v>
      </c>
      <c r="F59" s="67">
        <v>0.2</v>
      </c>
      <c r="G59" s="157" t="s">
        <v>1362</v>
      </c>
      <c r="H59" s="174"/>
      <c r="I59" s="175" t="s">
        <v>1363</v>
      </c>
      <c r="J59" s="205" t="s">
        <v>219</v>
      </c>
      <c r="K59" s="68" t="s">
        <v>1357</v>
      </c>
      <c r="L59" s="69" t="s">
        <v>1357</v>
      </c>
      <c r="M59" s="157"/>
      <c r="N59" s="174"/>
      <c r="O59" s="175"/>
    </row>
    <row r="60" spans="1:15" x14ac:dyDescent="0.2">
      <c r="A60" s="59">
        <f>'Residential Summary'!A60</f>
        <v>0</v>
      </c>
      <c r="B60" s="70" t="str">
        <f>'Residential Summary'!B60</f>
        <v>1,2 - Dibromoethane (ethylene dibromide)</v>
      </c>
      <c r="C60" s="91" t="s">
        <v>707</v>
      </c>
      <c r="D60" s="542" t="s">
        <v>1392</v>
      </c>
      <c r="E60" s="66">
        <v>0.5</v>
      </c>
      <c r="F60" s="209">
        <v>5.0000000000000001E-3</v>
      </c>
      <c r="G60" s="157" t="s">
        <v>1362</v>
      </c>
      <c r="H60" s="174"/>
      <c r="I60" s="175" t="s">
        <v>1363</v>
      </c>
      <c r="J60" s="205" t="s">
        <v>740</v>
      </c>
      <c r="K60" s="68" t="s">
        <v>741</v>
      </c>
      <c r="L60" s="69">
        <v>1.0000000000000001E-5</v>
      </c>
      <c r="M60" s="157" t="s">
        <v>1362</v>
      </c>
      <c r="N60" s="174"/>
      <c r="O60" s="175" t="s">
        <v>1363</v>
      </c>
    </row>
    <row r="61" spans="1:15" x14ac:dyDescent="0.2">
      <c r="A61" s="59">
        <f>'Residential Summary'!A61</f>
        <v>0</v>
      </c>
      <c r="B61" s="70" t="str">
        <f>'Residential Summary'!B61</f>
        <v>Dibromomethane (methylene bromide)</v>
      </c>
      <c r="C61" s="91" t="s">
        <v>708</v>
      </c>
      <c r="D61" s="542" t="s">
        <v>1392</v>
      </c>
      <c r="E61" s="66">
        <v>1860</v>
      </c>
      <c r="F61" s="67">
        <v>0.2</v>
      </c>
      <c r="G61" s="157" t="s">
        <v>189</v>
      </c>
      <c r="H61" s="186" t="s">
        <v>1363</v>
      </c>
      <c r="I61" s="175" t="s">
        <v>200</v>
      </c>
      <c r="J61" s="205" t="s">
        <v>195</v>
      </c>
      <c r="K61" s="68" t="s">
        <v>1357</v>
      </c>
      <c r="L61" s="69" t="s">
        <v>1357</v>
      </c>
      <c r="M61" s="157"/>
      <c r="N61" s="174"/>
      <c r="O61" s="175"/>
    </row>
    <row r="62" spans="1:15" x14ac:dyDescent="0.2">
      <c r="A62" s="59">
        <f>'Residential Summary'!A62</f>
        <v>0</v>
      </c>
      <c r="B62" s="70" t="str">
        <f>'Residential Summary'!B62</f>
        <v>Dichlorodifluoromethane (Freon 12)</v>
      </c>
      <c r="C62" s="91" t="s">
        <v>709</v>
      </c>
      <c r="D62" s="542" t="s">
        <v>1392</v>
      </c>
      <c r="E62" s="66">
        <v>50</v>
      </c>
      <c r="F62" s="67">
        <v>0.2</v>
      </c>
      <c r="G62" s="157" t="s">
        <v>189</v>
      </c>
      <c r="H62" s="174"/>
      <c r="I62" s="175" t="s">
        <v>1363</v>
      </c>
      <c r="J62" s="205" t="s">
        <v>223</v>
      </c>
      <c r="K62" s="68" t="s">
        <v>1357</v>
      </c>
      <c r="L62" s="69" t="s">
        <v>1357</v>
      </c>
      <c r="M62" s="157"/>
      <c r="N62" s="174"/>
      <c r="O62" s="175"/>
    </row>
    <row r="63" spans="1:15" x14ac:dyDescent="0.2">
      <c r="A63" s="59">
        <f>'Residential Summary'!A63</f>
        <v>0</v>
      </c>
      <c r="B63" s="70" t="str">
        <f>'Residential Summary'!B63</f>
        <v>1,1 - Dichloroethane</v>
      </c>
      <c r="C63" s="91" t="s">
        <v>710</v>
      </c>
      <c r="D63" s="542" t="s">
        <v>1392</v>
      </c>
      <c r="E63" s="66">
        <v>55</v>
      </c>
      <c r="F63" s="67">
        <v>0.04</v>
      </c>
      <c r="G63" s="157" t="s">
        <v>189</v>
      </c>
      <c r="H63" s="174"/>
      <c r="I63" s="175" t="s">
        <v>1363</v>
      </c>
      <c r="J63" s="205" t="s">
        <v>225</v>
      </c>
      <c r="K63" s="68" t="s">
        <v>215</v>
      </c>
      <c r="L63" s="69">
        <v>1.0000000000000001E-5</v>
      </c>
      <c r="M63" s="157" t="s">
        <v>215</v>
      </c>
      <c r="N63" s="174"/>
      <c r="O63" s="175" t="s">
        <v>1363</v>
      </c>
    </row>
    <row r="64" spans="1:15" ht="21.75" x14ac:dyDescent="0.2">
      <c r="A64" s="59">
        <f>'Residential Summary'!A64</f>
        <v>0</v>
      </c>
      <c r="B64" s="70" t="str">
        <f>'Residential Summary'!B64</f>
        <v>1,2 - Dichloroethane</v>
      </c>
      <c r="C64" s="91" t="s">
        <v>711</v>
      </c>
      <c r="D64" s="542" t="s">
        <v>1392</v>
      </c>
      <c r="E64" s="66">
        <v>6</v>
      </c>
      <c r="F64" s="67">
        <v>0.1</v>
      </c>
      <c r="G64" s="157" t="s">
        <v>1354</v>
      </c>
      <c r="H64" s="174" t="s">
        <v>1370</v>
      </c>
      <c r="I64" s="175" t="s">
        <v>1363</v>
      </c>
      <c r="J64" s="205" t="s">
        <v>227</v>
      </c>
      <c r="K64" s="68" t="s">
        <v>1369</v>
      </c>
      <c r="L64" s="69">
        <v>1.0000000000000001E-5</v>
      </c>
      <c r="M64" s="157" t="s">
        <v>1362</v>
      </c>
      <c r="N64" s="174"/>
      <c r="O64" s="175" t="s">
        <v>1363</v>
      </c>
    </row>
    <row r="65" spans="1:15" x14ac:dyDescent="0.2">
      <c r="A65" s="59">
        <f>'Residential Summary'!A65</f>
        <v>0</v>
      </c>
      <c r="B65" s="70" t="str">
        <f>'Residential Summary'!B65</f>
        <v>1,1 - Dichloroethylene</v>
      </c>
      <c r="C65" s="91" t="s">
        <v>712</v>
      </c>
      <c r="D65" s="542" t="s">
        <v>1392</v>
      </c>
      <c r="E65" s="66">
        <v>60</v>
      </c>
      <c r="F65" s="67">
        <v>0.2</v>
      </c>
      <c r="G65" s="157" t="s">
        <v>1362</v>
      </c>
      <c r="H65" s="174"/>
      <c r="I65" s="175" t="s">
        <v>1363</v>
      </c>
      <c r="J65" s="205" t="s">
        <v>232</v>
      </c>
      <c r="K65" s="68" t="s">
        <v>1357</v>
      </c>
      <c r="L65" s="69" t="s">
        <v>1357</v>
      </c>
      <c r="M65" s="157" t="s">
        <v>1362</v>
      </c>
      <c r="N65" s="174"/>
      <c r="O65" s="175"/>
    </row>
    <row r="66" spans="1:15" x14ac:dyDescent="0.2">
      <c r="A66" s="59">
        <f>'Residential Summary'!A66</f>
        <v>0</v>
      </c>
      <c r="B66" s="70" t="str">
        <f>'Residential Summary'!B66</f>
        <v>cis - 1,2 - Dichloroethylene</v>
      </c>
      <c r="C66" s="91" t="s">
        <v>713</v>
      </c>
      <c r="D66" s="542" t="s">
        <v>1392</v>
      </c>
      <c r="E66" s="66">
        <v>22</v>
      </c>
      <c r="F66" s="67">
        <v>0.2</v>
      </c>
      <c r="G66" s="157" t="s">
        <v>1354</v>
      </c>
      <c r="H66" s="174"/>
      <c r="I66" s="175" t="s">
        <v>1363</v>
      </c>
      <c r="J66" s="205" t="s">
        <v>195</v>
      </c>
      <c r="K66" s="68" t="s">
        <v>1373</v>
      </c>
      <c r="L66" s="69" t="s">
        <v>1357</v>
      </c>
      <c r="M66" s="157"/>
      <c r="N66" s="174"/>
      <c r="O66" s="175"/>
    </row>
    <row r="67" spans="1:15" x14ac:dyDescent="0.2">
      <c r="A67" s="59">
        <f>'Residential Summary'!A67</f>
        <v>0</v>
      </c>
      <c r="B67" s="70" t="str">
        <f>'Residential Summary'!B67</f>
        <v>trans - 1,2 - Dichloroethylene</v>
      </c>
      <c r="C67" s="91" t="s">
        <v>714</v>
      </c>
      <c r="D67" s="542" t="s">
        <v>1392</v>
      </c>
      <c r="E67" s="66">
        <v>33</v>
      </c>
      <c r="F67" s="67">
        <v>0.2</v>
      </c>
      <c r="G67" s="157" t="s">
        <v>1354</v>
      </c>
      <c r="H67" s="174"/>
      <c r="I67" s="175" t="s">
        <v>1363</v>
      </c>
      <c r="J67" s="205" t="s">
        <v>232</v>
      </c>
      <c r="K67" s="68" t="s">
        <v>1373</v>
      </c>
      <c r="L67" s="69" t="s">
        <v>1357</v>
      </c>
      <c r="M67" s="157"/>
      <c r="N67" s="174"/>
      <c r="O67" s="175"/>
    </row>
    <row r="68" spans="1:15" x14ac:dyDescent="0.2">
      <c r="A68" s="59">
        <f>'Residential Summary'!A68</f>
        <v>0</v>
      </c>
      <c r="B68" s="70" t="str">
        <f>'Residential Summary'!B68</f>
        <v>1,2 - Dichloroethylene (mixed isomers)</v>
      </c>
      <c r="C68" s="91" t="s">
        <v>715</v>
      </c>
      <c r="D68" s="542" t="s">
        <v>1392</v>
      </c>
      <c r="E68" s="66">
        <v>22</v>
      </c>
      <c r="F68" s="67">
        <v>0.2</v>
      </c>
      <c r="G68" s="157" t="s">
        <v>1354</v>
      </c>
      <c r="H68" s="174"/>
      <c r="I68" s="175" t="s">
        <v>1363</v>
      </c>
      <c r="J68" s="205" t="s">
        <v>232</v>
      </c>
      <c r="K68" s="68" t="s">
        <v>1373</v>
      </c>
      <c r="L68" s="69" t="s">
        <v>1357</v>
      </c>
      <c r="M68" s="157"/>
      <c r="N68" s="174"/>
      <c r="O68" s="175"/>
    </row>
    <row r="69" spans="1:15" x14ac:dyDescent="0.2">
      <c r="A69" s="59">
        <f>'Residential Summary'!A69</f>
        <v>0</v>
      </c>
      <c r="B69" s="70" t="str">
        <f>'Residential Summary'!B69</f>
        <v>Dichloromethane (methylene chloride)</v>
      </c>
      <c r="C69" s="91" t="s">
        <v>716</v>
      </c>
      <c r="D69" s="542" t="s">
        <v>1392</v>
      </c>
      <c r="E69" s="66">
        <v>158</v>
      </c>
      <c r="F69" s="67">
        <v>0.02</v>
      </c>
      <c r="G69" s="157" t="s">
        <v>189</v>
      </c>
      <c r="H69" s="174"/>
      <c r="I69" s="175" t="s">
        <v>1363</v>
      </c>
      <c r="J69" s="205" t="s">
        <v>210</v>
      </c>
      <c r="K69" s="68" t="s">
        <v>1369</v>
      </c>
      <c r="L69" s="69">
        <v>1.0000000000000001E-5</v>
      </c>
      <c r="M69" s="157" t="s">
        <v>1359</v>
      </c>
      <c r="N69" s="174"/>
      <c r="O69" s="175" t="s">
        <v>1363</v>
      </c>
    </row>
    <row r="70" spans="1:15" ht="32.25" x14ac:dyDescent="0.2">
      <c r="A70" s="59">
        <f>'Residential Summary'!A70</f>
        <v>0</v>
      </c>
      <c r="B70" s="70" t="str">
        <f>'Residential Summary'!B70</f>
        <v>1,2 - Dichloropropane</v>
      </c>
      <c r="C70" s="91" t="s">
        <v>717</v>
      </c>
      <c r="D70" s="542" t="s">
        <v>1392</v>
      </c>
      <c r="E70" s="66">
        <v>6</v>
      </c>
      <c r="F70" s="83">
        <v>7.0000000000000007E-2</v>
      </c>
      <c r="G70" s="157" t="s">
        <v>1362</v>
      </c>
      <c r="H70" s="174" t="s">
        <v>1370</v>
      </c>
      <c r="I70" s="175" t="s">
        <v>1363</v>
      </c>
      <c r="J70" s="193" t="s">
        <v>1396</v>
      </c>
      <c r="K70" s="98" t="s">
        <v>1369</v>
      </c>
      <c r="L70" s="69">
        <v>1.0000000000000001E-5</v>
      </c>
      <c r="M70" s="157" t="s">
        <v>215</v>
      </c>
      <c r="N70" s="174"/>
      <c r="O70" s="175" t="s">
        <v>1363</v>
      </c>
    </row>
    <row r="71" spans="1:15" s="85" customFormat="1" ht="21.75" customHeight="1" x14ac:dyDescent="0.2">
      <c r="A71" s="59">
        <f>'Residential Summary'!A71</f>
        <v>0</v>
      </c>
      <c r="B71" s="70" t="str">
        <f>'Residential Summary'!B71</f>
        <v>Ethyl benzene</v>
      </c>
      <c r="C71" s="91" t="s">
        <v>718</v>
      </c>
      <c r="D71" s="542" t="s">
        <v>1392</v>
      </c>
      <c r="E71" s="82">
        <v>200</v>
      </c>
      <c r="F71" s="140">
        <v>1</v>
      </c>
      <c r="G71" s="157" t="s">
        <v>1362</v>
      </c>
      <c r="H71" s="176"/>
      <c r="I71" s="175" t="s">
        <v>1363</v>
      </c>
      <c r="J71" s="193" t="s">
        <v>606</v>
      </c>
      <c r="K71" s="98" t="s">
        <v>1373</v>
      </c>
      <c r="L71" s="84" t="s">
        <v>1357</v>
      </c>
      <c r="M71" s="157"/>
      <c r="N71" s="176"/>
      <c r="O71" s="175"/>
    </row>
    <row r="72" spans="1:15" s="85" customFormat="1" ht="21.75" x14ac:dyDescent="0.2">
      <c r="A72" s="59">
        <f>'Residential Summary'!A72</f>
        <v>0</v>
      </c>
      <c r="B72" s="70" t="str">
        <f>'Residential Summary'!B72</f>
        <v>Hexane</v>
      </c>
      <c r="C72" s="91" t="s">
        <v>719</v>
      </c>
      <c r="D72" s="542" t="s">
        <v>1392</v>
      </c>
      <c r="E72" s="66">
        <v>100</v>
      </c>
      <c r="F72" s="237">
        <v>1</v>
      </c>
      <c r="G72" s="157" t="s">
        <v>239</v>
      </c>
      <c r="H72" s="174"/>
      <c r="I72" s="177" t="s">
        <v>1363</v>
      </c>
      <c r="J72" s="193" t="s">
        <v>607</v>
      </c>
      <c r="K72" s="98" t="s">
        <v>1357</v>
      </c>
      <c r="L72" s="69" t="s">
        <v>1357</v>
      </c>
      <c r="M72" s="157"/>
      <c r="N72" s="174"/>
      <c r="O72" s="177"/>
    </row>
    <row r="73" spans="1:15" ht="21.75" customHeight="1" x14ac:dyDescent="0.2">
      <c r="A73" s="59">
        <f>'Residential Summary'!A73</f>
        <v>0</v>
      </c>
      <c r="B73" s="70" t="str">
        <f>'Residential Summary'!B73</f>
        <v>Methyl ethyl ketone (2-butanone)</v>
      </c>
      <c r="C73" s="91" t="s">
        <v>720</v>
      </c>
      <c r="D73" s="542" t="s">
        <v>1392</v>
      </c>
      <c r="E73" s="66">
        <v>19000</v>
      </c>
      <c r="F73" s="83">
        <v>0.2</v>
      </c>
      <c r="G73" s="157" t="s">
        <v>1362</v>
      </c>
      <c r="H73" s="174"/>
      <c r="I73" s="175" t="s">
        <v>1363</v>
      </c>
      <c r="J73" s="193" t="s">
        <v>1397</v>
      </c>
      <c r="K73" s="68" t="s">
        <v>1357</v>
      </c>
      <c r="L73" s="69" t="s">
        <v>1357</v>
      </c>
      <c r="M73" s="157" t="s">
        <v>1362</v>
      </c>
      <c r="N73" s="174"/>
      <c r="O73" s="175"/>
    </row>
    <row r="74" spans="1:15" ht="21.75" x14ac:dyDescent="0.2">
      <c r="A74" s="59">
        <f>'Residential Summary'!A74</f>
        <v>0</v>
      </c>
      <c r="B74" s="70" t="str">
        <f>'Residential Summary'!B74</f>
        <v>Methyl isobutyl ketone (MIBK)</v>
      </c>
      <c r="C74" s="91" t="s">
        <v>721</v>
      </c>
      <c r="D74" s="542" t="s">
        <v>1392</v>
      </c>
      <c r="E74" s="66">
        <v>9000</v>
      </c>
      <c r="F74" s="67">
        <v>0.2</v>
      </c>
      <c r="G74" s="157" t="s">
        <v>743</v>
      </c>
      <c r="H74" s="174"/>
      <c r="I74" s="175" t="s">
        <v>1175</v>
      </c>
      <c r="J74" s="205" t="s">
        <v>862</v>
      </c>
      <c r="K74" s="68" t="s">
        <v>1357</v>
      </c>
      <c r="L74" s="69" t="s">
        <v>1357</v>
      </c>
      <c r="M74" s="157" t="s">
        <v>1362</v>
      </c>
      <c r="N74" s="174"/>
      <c r="O74" s="175"/>
    </row>
    <row r="75" spans="1:15" x14ac:dyDescent="0.2">
      <c r="A75" s="59">
        <f>'Residential Summary'!A75</f>
        <v>0</v>
      </c>
      <c r="B75" s="70" t="str">
        <f>'Residential Summary'!B75</f>
        <v>Naphthalene</v>
      </c>
      <c r="C75" s="91" t="s">
        <v>722</v>
      </c>
      <c r="D75" s="542" t="s">
        <v>1392</v>
      </c>
      <c r="E75" s="66">
        <v>28</v>
      </c>
      <c r="F75" s="67">
        <v>0.2</v>
      </c>
      <c r="G75" s="157" t="s">
        <v>1359</v>
      </c>
      <c r="H75" s="174"/>
      <c r="I75" s="175" t="s">
        <v>1363</v>
      </c>
      <c r="J75" s="205" t="s">
        <v>1398</v>
      </c>
      <c r="K75" s="68" t="s">
        <v>1373</v>
      </c>
      <c r="L75" s="69" t="s">
        <v>1357</v>
      </c>
      <c r="M75" s="157"/>
      <c r="N75" s="174"/>
      <c r="O75" s="175"/>
    </row>
    <row r="76" spans="1:15" s="85" customFormat="1" x14ac:dyDescent="0.2">
      <c r="A76" s="59">
        <f>'Residential Summary'!A76</f>
        <v>0</v>
      </c>
      <c r="B76" s="70" t="str">
        <f>'Residential Summary'!B76</f>
        <v>n-Propylbenzene</v>
      </c>
      <c r="C76" s="91" t="s">
        <v>723</v>
      </c>
      <c r="D76" s="542" t="s">
        <v>1392</v>
      </c>
      <c r="E76" s="66">
        <v>93</v>
      </c>
      <c r="F76" s="67">
        <v>0.2</v>
      </c>
      <c r="G76" s="157" t="s">
        <v>1354</v>
      </c>
      <c r="H76" s="174"/>
      <c r="I76" s="175" t="s">
        <v>1363</v>
      </c>
      <c r="J76" s="205" t="s">
        <v>1390</v>
      </c>
      <c r="K76" s="98" t="s">
        <v>1357</v>
      </c>
      <c r="L76" s="67" t="s">
        <v>1357</v>
      </c>
      <c r="M76" s="157"/>
      <c r="N76" s="174"/>
      <c r="O76" s="175"/>
    </row>
    <row r="77" spans="1:15" x14ac:dyDescent="0.2">
      <c r="A77" s="59">
        <f>'Residential Summary'!A77</f>
        <v>0</v>
      </c>
      <c r="B77" s="70" t="str">
        <f>'Residential Summary'!B77</f>
        <v>Styrene</v>
      </c>
      <c r="C77" s="91" t="s">
        <v>724</v>
      </c>
      <c r="D77" s="542" t="s">
        <v>1392</v>
      </c>
      <c r="E77" s="66">
        <v>600</v>
      </c>
      <c r="F77" s="67">
        <v>0.2</v>
      </c>
      <c r="G77" s="157" t="s">
        <v>239</v>
      </c>
      <c r="H77" s="174"/>
      <c r="I77" s="175" t="s">
        <v>1363</v>
      </c>
      <c r="J77" s="205" t="s">
        <v>247</v>
      </c>
      <c r="K77" s="68" t="s">
        <v>200</v>
      </c>
      <c r="L77" s="188" t="s">
        <v>248</v>
      </c>
      <c r="M77" s="157"/>
      <c r="N77" s="174"/>
      <c r="O77" s="175"/>
    </row>
    <row r="78" spans="1:15" x14ac:dyDescent="0.2">
      <c r="A78" s="59">
        <f>'Residential Summary'!A78</f>
        <v>0</v>
      </c>
      <c r="B78" s="70" t="str">
        <f>'Residential Summary'!B78</f>
        <v>1,1,1,2 - Tetrachloroethane</v>
      </c>
      <c r="C78" s="91" t="s">
        <v>725</v>
      </c>
      <c r="D78" s="542" t="s">
        <v>1392</v>
      </c>
      <c r="E78" s="66">
        <v>51</v>
      </c>
      <c r="F78" s="67" t="s">
        <v>1357</v>
      </c>
      <c r="G78" s="157" t="s">
        <v>1362</v>
      </c>
      <c r="H78" s="174" t="s">
        <v>1363</v>
      </c>
      <c r="I78" s="175" t="s">
        <v>200</v>
      </c>
      <c r="J78" s="205" t="s">
        <v>250</v>
      </c>
      <c r="K78" s="68" t="s">
        <v>215</v>
      </c>
      <c r="L78" s="69">
        <v>1.0000000000000001E-5</v>
      </c>
      <c r="M78" s="157" t="s">
        <v>1362</v>
      </c>
      <c r="N78" s="174"/>
      <c r="O78" s="175" t="s">
        <v>1363</v>
      </c>
    </row>
    <row r="79" spans="1:15" x14ac:dyDescent="0.2">
      <c r="A79" s="59">
        <f>'Residential Summary'!A79</f>
        <v>0</v>
      </c>
      <c r="B79" s="70" t="str">
        <f>'Residential Summary'!B79</f>
        <v>1,1,2,2 - Tetrachloroethane</v>
      </c>
      <c r="C79" s="91" t="s">
        <v>726</v>
      </c>
      <c r="D79" s="542" t="s">
        <v>1392</v>
      </c>
      <c r="E79" s="66">
        <v>6.5</v>
      </c>
      <c r="F79" s="67" t="s">
        <v>1357</v>
      </c>
      <c r="G79" s="157" t="s">
        <v>215</v>
      </c>
      <c r="H79" s="174" t="s">
        <v>1363</v>
      </c>
      <c r="I79" s="175" t="s">
        <v>200</v>
      </c>
      <c r="J79" s="205" t="s">
        <v>1150</v>
      </c>
      <c r="K79" s="68" t="s">
        <v>215</v>
      </c>
      <c r="L79" s="69">
        <v>1.0000000000000001E-5</v>
      </c>
      <c r="M79" s="157" t="s">
        <v>1362</v>
      </c>
      <c r="N79" s="174"/>
      <c r="O79" s="175" t="s">
        <v>1363</v>
      </c>
    </row>
    <row r="80" spans="1:15" x14ac:dyDescent="0.2">
      <c r="A80" s="59">
        <f>'Residential Summary'!A80</f>
        <v>0</v>
      </c>
      <c r="B80" s="70" t="str">
        <f>'Residential Summary'!B80</f>
        <v>Tetrachloroethylene (PCE)</v>
      </c>
      <c r="C80" s="91" t="s">
        <v>727</v>
      </c>
      <c r="D80" s="542" t="s">
        <v>1392</v>
      </c>
      <c r="E80" s="66">
        <v>131</v>
      </c>
      <c r="F80" s="67">
        <v>0.1</v>
      </c>
      <c r="G80" s="157" t="s">
        <v>1354</v>
      </c>
      <c r="H80" s="174"/>
      <c r="I80" s="175" t="s">
        <v>1363</v>
      </c>
      <c r="J80" s="205" t="s">
        <v>1152</v>
      </c>
      <c r="K80" s="68" t="s">
        <v>1153</v>
      </c>
      <c r="L80" s="69">
        <v>1.0000000000000001E-5</v>
      </c>
      <c r="M80" s="157" t="s">
        <v>1354</v>
      </c>
      <c r="N80" s="174"/>
      <c r="O80" s="175" t="s">
        <v>1363</v>
      </c>
    </row>
    <row r="81" spans="1:15" x14ac:dyDescent="0.2">
      <c r="A81" s="59">
        <f>'Residential Summary'!A81</f>
        <v>0</v>
      </c>
      <c r="B81" s="70" t="str">
        <f>'Residential Summary'!B81</f>
        <v>Toluene</v>
      </c>
      <c r="C81" s="91" t="s">
        <v>728</v>
      </c>
      <c r="D81" s="542" t="s">
        <v>1392</v>
      </c>
      <c r="E81" s="66">
        <v>305</v>
      </c>
      <c r="F81" s="67">
        <v>0.2</v>
      </c>
      <c r="G81" s="157" t="s">
        <v>1362</v>
      </c>
      <c r="H81" s="174"/>
      <c r="I81" s="175" t="s">
        <v>1363</v>
      </c>
      <c r="J81" s="205" t="s">
        <v>1155</v>
      </c>
      <c r="K81" s="98" t="s">
        <v>1373</v>
      </c>
      <c r="L81" s="69" t="s">
        <v>1357</v>
      </c>
      <c r="M81" s="157"/>
      <c r="N81" s="174"/>
      <c r="O81" s="175"/>
    </row>
    <row r="82" spans="1:15" x14ac:dyDescent="0.2">
      <c r="A82" s="59">
        <f>'Residential Summary'!A82</f>
        <v>0</v>
      </c>
      <c r="B82" s="70" t="str">
        <f>'Residential Summary'!B82</f>
        <v>1,2,4 - Trichlorobenzene</v>
      </c>
      <c r="C82" s="91" t="s">
        <v>729</v>
      </c>
      <c r="D82" s="542" t="s">
        <v>1392</v>
      </c>
      <c r="E82" s="66">
        <v>985</v>
      </c>
      <c r="F82" s="67">
        <v>0.2</v>
      </c>
      <c r="G82" s="157" t="s">
        <v>189</v>
      </c>
      <c r="H82" s="174"/>
      <c r="I82" s="175" t="s">
        <v>1363</v>
      </c>
      <c r="J82" s="205" t="s">
        <v>1157</v>
      </c>
      <c r="K82" s="98" t="s">
        <v>1373</v>
      </c>
      <c r="L82" s="69" t="s">
        <v>1357</v>
      </c>
      <c r="M82" s="157"/>
      <c r="N82" s="174"/>
      <c r="O82" s="175"/>
    </row>
    <row r="83" spans="1:15" x14ac:dyDescent="0.2">
      <c r="A83" s="59">
        <f>'Residential Summary'!A83</f>
        <v>0</v>
      </c>
      <c r="B83" s="70" t="str">
        <f>'Residential Summary'!B83</f>
        <v>1,1,1 - Trichloroethane</v>
      </c>
      <c r="C83" s="91" t="s">
        <v>730</v>
      </c>
      <c r="D83" s="542" t="s">
        <v>1392</v>
      </c>
      <c r="E83" s="66">
        <v>472</v>
      </c>
      <c r="F83" s="67">
        <v>0.2</v>
      </c>
      <c r="G83" s="157" t="s">
        <v>1354</v>
      </c>
      <c r="H83" s="174"/>
      <c r="I83" s="175" t="s">
        <v>1363</v>
      </c>
      <c r="J83" s="205" t="s">
        <v>1159</v>
      </c>
      <c r="K83" s="98" t="s">
        <v>1373</v>
      </c>
      <c r="L83" s="69" t="s">
        <v>1357</v>
      </c>
      <c r="M83" s="157"/>
      <c r="N83" s="174"/>
      <c r="O83" s="175"/>
    </row>
    <row r="84" spans="1:15" x14ac:dyDescent="0.2">
      <c r="A84" s="59">
        <f>'Residential Summary'!A84</f>
        <v>0</v>
      </c>
      <c r="B84" s="70" t="str">
        <f>'Residential Summary'!B84</f>
        <v>1,1,2 - Trichloroethane</v>
      </c>
      <c r="C84" s="91" t="s">
        <v>731</v>
      </c>
      <c r="D84" s="542" t="s">
        <v>1392</v>
      </c>
      <c r="E84" s="66">
        <v>14</v>
      </c>
      <c r="F84" s="67" t="s">
        <v>1357</v>
      </c>
      <c r="G84" s="157" t="s">
        <v>1362</v>
      </c>
      <c r="H84" s="174" t="s">
        <v>1363</v>
      </c>
      <c r="I84" s="175" t="s">
        <v>200</v>
      </c>
      <c r="J84" s="205" t="s">
        <v>1161</v>
      </c>
      <c r="K84" s="98" t="s">
        <v>215</v>
      </c>
      <c r="L84" s="69">
        <v>1.0000000000000001E-5</v>
      </c>
      <c r="M84" s="157" t="s">
        <v>1362</v>
      </c>
      <c r="N84" s="174"/>
      <c r="O84" s="175" t="s">
        <v>1363</v>
      </c>
    </row>
    <row r="85" spans="1:15" x14ac:dyDescent="0.2">
      <c r="A85" s="59">
        <f>'Residential Summary'!A85</f>
        <v>0</v>
      </c>
      <c r="B85" s="70" t="str">
        <f>'Residential Summary'!B85</f>
        <v>Trichloroethylene (TCE)</v>
      </c>
      <c r="C85" s="91" t="s">
        <v>732</v>
      </c>
      <c r="D85" s="542" t="s">
        <v>1392</v>
      </c>
      <c r="E85" s="66">
        <v>46</v>
      </c>
      <c r="F85" s="67" t="s">
        <v>1357</v>
      </c>
      <c r="G85" s="157"/>
      <c r="H85" s="174"/>
      <c r="I85" s="175"/>
      <c r="J85" s="205" t="s">
        <v>204</v>
      </c>
      <c r="K85" s="98" t="s">
        <v>1153</v>
      </c>
      <c r="L85" s="69">
        <v>1.0000000000000001E-5</v>
      </c>
      <c r="M85" s="157" t="s">
        <v>1354</v>
      </c>
      <c r="N85" s="174"/>
      <c r="O85" s="175" t="s">
        <v>1363</v>
      </c>
    </row>
    <row r="86" spans="1:15" s="85" customFormat="1" x14ac:dyDescent="0.2">
      <c r="A86" s="59">
        <f>'Residential Summary'!A86</f>
        <v>0</v>
      </c>
      <c r="B86" s="70" t="str">
        <f>'Residential Summary'!B86</f>
        <v>Trichlorofluoromethane</v>
      </c>
      <c r="C86" s="91" t="s">
        <v>733</v>
      </c>
      <c r="D86" s="542" t="s">
        <v>1392</v>
      </c>
      <c r="E86" s="82">
        <v>195</v>
      </c>
      <c r="F86" s="83">
        <v>0.2</v>
      </c>
      <c r="G86" s="157" t="s">
        <v>189</v>
      </c>
      <c r="H86" s="174"/>
      <c r="I86" s="175" t="s">
        <v>1363</v>
      </c>
      <c r="J86" s="189" t="s">
        <v>1164</v>
      </c>
      <c r="K86" s="98" t="s">
        <v>1357</v>
      </c>
      <c r="L86" s="84" t="s">
        <v>1357</v>
      </c>
      <c r="M86" s="157"/>
      <c r="N86" s="174"/>
      <c r="O86" s="175"/>
    </row>
    <row r="87" spans="1:15" s="85" customFormat="1" ht="21.75" x14ac:dyDescent="0.2">
      <c r="A87" s="59">
        <f>'Residential Summary'!A87</f>
        <v>0</v>
      </c>
      <c r="B87" s="70" t="str">
        <f>'Residential Summary'!B87</f>
        <v>1,1,2-Trichloro-1,2,2-trifluoroethane (Freon 113)</v>
      </c>
      <c r="C87" s="91" t="s">
        <v>734</v>
      </c>
      <c r="D87" s="542" t="s">
        <v>1392</v>
      </c>
      <c r="E87" s="82">
        <v>5430</v>
      </c>
      <c r="F87" s="140">
        <v>1</v>
      </c>
      <c r="G87" s="157" t="s">
        <v>189</v>
      </c>
      <c r="H87" s="176"/>
      <c r="I87" s="175" t="s">
        <v>1363</v>
      </c>
      <c r="J87" s="193" t="s">
        <v>863</v>
      </c>
      <c r="K87" s="98" t="s">
        <v>1357</v>
      </c>
      <c r="L87" s="84" t="s">
        <v>1357</v>
      </c>
      <c r="M87" s="157"/>
      <c r="N87" s="176"/>
      <c r="O87" s="175"/>
    </row>
    <row r="88" spans="1:15" s="85" customFormat="1" ht="21.75" x14ac:dyDescent="0.2">
      <c r="A88" s="59">
        <f>'Residential Summary'!A88</f>
        <v>0</v>
      </c>
      <c r="B88" s="70" t="str">
        <f>'Residential Summary'!B88</f>
        <v>1,2,4-Trimethylbenzene</v>
      </c>
      <c r="C88" s="91" t="s">
        <v>735</v>
      </c>
      <c r="D88" s="542" t="s">
        <v>1392</v>
      </c>
      <c r="E88" s="82">
        <v>25</v>
      </c>
      <c r="F88" s="67">
        <v>0.2</v>
      </c>
      <c r="G88" s="157" t="s">
        <v>1354</v>
      </c>
      <c r="H88" s="174"/>
      <c r="I88" s="175" t="s">
        <v>1363</v>
      </c>
      <c r="J88" s="206" t="s">
        <v>1169</v>
      </c>
      <c r="K88" s="98" t="s">
        <v>1357</v>
      </c>
      <c r="L88" s="84" t="s">
        <v>1357</v>
      </c>
      <c r="M88" s="157"/>
      <c r="N88" s="174"/>
      <c r="O88" s="175"/>
    </row>
    <row r="89" spans="1:15" s="85" customFormat="1" ht="21.75" x14ac:dyDescent="0.2">
      <c r="A89" s="59">
        <f>'Residential Summary'!A89</f>
        <v>0</v>
      </c>
      <c r="B89" s="70" t="str">
        <f>'Residential Summary'!B89</f>
        <v>1,3,5-Trimethylbenzene</v>
      </c>
      <c r="C89" s="91" t="s">
        <v>736</v>
      </c>
      <c r="D89" s="542" t="s">
        <v>1392</v>
      </c>
      <c r="E89" s="82">
        <v>10</v>
      </c>
      <c r="F89" s="83">
        <v>0.2</v>
      </c>
      <c r="G89" s="157" t="s">
        <v>1354</v>
      </c>
      <c r="H89" s="174"/>
      <c r="I89" s="175" t="s">
        <v>1363</v>
      </c>
      <c r="J89" s="206" t="s">
        <v>1169</v>
      </c>
      <c r="K89" s="98" t="s">
        <v>1357</v>
      </c>
      <c r="L89" s="84" t="s">
        <v>1357</v>
      </c>
      <c r="M89" s="157"/>
      <c r="N89" s="174"/>
      <c r="O89" s="175"/>
    </row>
    <row r="90" spans="1:15" x14ac:dyDescent="0.2">
      <c r="A90" s="59">
        <f>'Residential Summary'!A90</f>
        <v>0</v>
      </c>
      <c r="B90" s="70" t="str">
        <f>'Residential Summary'!B90</f>
        <v>Vinyl chloride</v>
      </c>
      <c r="C90" s="91" t="s">
        <v>737</v>
      </c>
      <c r="D90" s="542" t="s">
        <v>1392</v>
      </c>
      <c r="E90" s="66">
        <v>2.2000000000000002</v>
      </c>
      <c r="F90" s="67">
        <v>0.2</v>
      </c>
      <c r="G90" s="157" t="s">
        <v>1362</v>
      </c>
      <c r="H90" s="174"/>
      <c r="I90" s="175" t="s">
        <v>1363</v>
      </c>
      <c r="J90" s="205" t="s">
        <v>747</v>
      </c>
      <c r="K90" s="68" t="s">
        <v>746</v>
      </c>
      <c r="L90" s="69">
        <v>6.9999999999999999E-6</v>
      </c>
      <c r="M90" s="157" t="s">
        <v>1362</v>
      </c>
      <c r="N90" s="174"/>
      <c r="O90" s="175" t="s">
        <v>1363</v>
      </c>
    </row>
    <row r="91" spans="1:15" x14ac:dyDescent="0.2">
      <c r="A91" s="59">
        <f>'Residential Summary'!A91</f>
        <v>0</v>
      </c>
      <c r="B91" s="70" t="str">
        <f>'Residential Summary'!B91</f>
        <v>Xylenes (mixed)</v>
      </c>
      <c r="C91" s="91" t="s">
        <v>738</v>
      </c>
      <c r="D91" s="542" t="s">
        <v>1392</v>
      </c>
      <c r="E91" s="66">
        <v>130</v>
      </c>
      <c r="F91" s="67">
        <v>0.2</v>
      </c>
      <c r="G91" s="157" t="s">
        <v>1362</v>
      </c>
      <c r="H91" s="174"/>
      <c r="I91" s="175" t="s">
        <v>1363</v>
      </c>
      <c r="J91" s="205" t="s">
        <v>748</v>
      </c>
      <c r="K91" s="68" t="s">
        <v>1357</v>
      </c>
      <c r="L91" s="69" t="s">
        <v>1357</v>
      </c>
      <c r="M91" s="157" t="s">
        <v>1362</v>
      </c>
      <c r="N91" s="174"/>
      <c r="O91" s="175"/>
    </row>
    <row r="92" spans="1:15" x14ac:dyDescent="0.2">
      <c r="A92" s="59" t="str">
        <f>'Residential Summary'!A92</f>
        <v>Non/Semi Volatile Organics</v>
      </c>
      <c r="B92" s="70"/>
      <c r="C92" s="91"/>
      <c r="D92" s="542"/>
      <c r="E92" s="66"/>
      <c r="F92" s="67"/>
      <c r="G92" s="157"/>
      <c r="H92" s="174"/>
      <c r="I92" s="175"/>
      <c r="J92" s="189"/>
      <c r="K92" s="68"/>
      <c r="L92" s="69"/>
      <c r="M92" s="157"/>
      <c r="N92" s="174"/>
      <c r="O92" s="175"/>
    </row>
    <row r="93" spans="1:15" s="85" customFormat="1" ht="32.1" customHeight="1" x14ac:dyDescent="0.2">
      <c r="A93" s="59">
        <f>'Residential Summary'!A93</f>
        <v>0</v>
      </c>
      <c r="B93" s="70" t="str">
        <f>'Residential Summary'!B93</f>
        <v>Benzoic acid</v>
      </c>
      <c r="C93" s="91" t="s">
        <v>752</v>
      </c>
      <c r="D93" s="542"/>
      <c r="E93" s="82">
        <v>100000</v>
      </c>
      <c r="F93" s="140">
        <v>1</v>
      </c>
      <c r="G93" s="174" t="s">
        <v>1174</v>
      </c>
      <c r="H93" s="176"/>
      <c r="I93" s="175" t="s">
        <v>1175</v>
      </c>
      <c r="J93" s="193" t="s">
        <v>864</v>
      </c>
      <c r="K93" s="98" t="s">
        <v>1373</v>
      </c>
      <c r="L93" s="84" t="s">
        <v>1357</v>
      </c>
      <c r="M93" s="157"/>
      <c r="N93" s="176"/>
      <c r="O93" s="175"/>
    </row>
    <row r="94" spans="1:15" s="85" customFormat="1" x14ac:dyDescent="0.2">
      <c r="A94" s="59">
        <f>'Residential Summary'!A94</f>
        <v>0</v>
      </c>
      <c r="B94" s="70" t="str">
        <f>'Residential Summary'!B94</f>
        <v>Benzyl alcohol</v>
      </c>
      <c r="C94" s="91" t="s">
        <v>753</v>
      </c>
      <c r="D94" s="542"/>
      <c r="E94" s="82">
        <v>56000</v>
      </c>
      <c r="F94" s="83">
        <v>0.2</v>
      </c>
      <c r="G94" s="157" t="s">
        <v>189</v>
      </c>
      <c r="H94" s="174" t="s">
        <v>1363</v>
      </c>
      <c r="I94" s="175" t="s">
        <v>1355</v>
      </c>
      <c r="J94" s="189" t="s">
        <v>232</v>
      </c>
      <c r="K94" s="98" t="s">
        <v>1357</v>
      </c>
      <c r="L94" s="84" t="s">
        <v>1357</v>
      </c>
      <c r="M94" s="157"/>
      <c r="N94" s="174"/>
      <c r="O94" s="175"/>
    </row>
    <row r="95" spans="1:15" x14ac:dyDescent="0.2">
      <c r="A95" s="59">
        <f>'Residential Summary'!A95</f>
        <v>0</v>
      </c>
      <c r="B95" s="70" t="str">
        <f>'Residential Summary'!B95</f>
        <v>Bis (2 - chloroethyl)ether</v>
      </c>
      <c r="C95" s="91" t="s">
        <v>754</v>
      </c>
      <c r="D95" s="542"/>
      <c r="E95" s="66">
        <v>5</v>
      </c>
      <c r="F95" s="67" t="s">
        <v>1357</v>
      </c>
      <c r="G95" s="157"/>
      <c r="H95" s="174"/>
      <c r="I95" s="175"/>
      <c r="J95" s="189" t="s">
        <v>204</v>
      </c>
      <c r="K95" s="98" t="s">
        <v>1369</v>
      </c>
      <c r="L95" s="69">
        <v>1.0000000000000001E-5</v>
      </c>
      <c r="M95" s="157" t="s">
        <v>1362</v>
      </c>
      <c r="N95" s="174"/>
      <c r="O95" s="175" t="s">
        <v>1363</v>
      </c>
    </row>
    <row r="96" spans="1:15" x14ac:dyDescent="0.2">
      <c r="A96" s="59">
        <f>'Residential Summary'!A96</f>
        <v>0</v>
      </c>
      <c r="B96" s="70" t="str">
        <f>'Residential Summary'!B96</f>
        <v>Bis (chloromethyl) ether</v>
      </c>
      <c r="C96" s="91" t="s">
        <v>755</v>
      </c>
      <c r="D96" s="542"/>
      <c r="E96" s="66">
        <v>3.5000000000000001E-3</v>
      </c>
      <c r="F96" s="67" t="s">
        <v>1357</v>
      </c>
      <c r="G96" s="157"/>
      <c r="H96" s="174"/>
      <c r="I96" s="175"/>
      <c r="J96" s="189" t="s">
        <v>204</v>
      </c>
      <c r="K96" s="98" t="s">
        <v>1365</v>
      </c>
      <c r="L96" s="69">
        <v>1.0000000000000001E-5</v>
      </c>
      <c r="M96" s="157" t="s">
        <v>1359</v>
      </c>
      <c r="N96" s="174"/>
      <c r="O96" s="175" t="s">
        <v>1363</v>
      </c>
    </row>
    <row r="97" spans="1:15" x14ac:dyDescent="0.2">
      <c r="A97" s="59">
        <f>'Residential Summary'!A97</f>
        <v>0</v>
      </c>
      <c r="B97" s="70" t="str">
        <f>'Residential Summary'!B97</f>
        <v>Bromoform (tribromomethane)</v>
      </c>
      <c r="C97" s="91" t="s">
        <v>756</v>
      </c>
      <c r="D97" s="542"/>
      <c r="E97" s="66">
        <v>650</v>
      </c>
      <c r="F97" s="67" t="s">
        <v>1357</v>
      </c>
      <c r="G97" s="157" t="s">
        <v>1362</v>
      </c>
      <c r="H97" s="174" t="s">
        <v>1363</v>
      </c>
      <c r="I97" s="175" t="s">
        <v>200</v>
      </c>
      <c r="J97" s="189" t="s">
        <v>210</v>
      </c>
      <c r="K97" s="98" t="s">
        <v>1369</v>
      </c>
      <c r="L97" s="69">
        <v>1.0000000000000001E-5</v>
      </c>
      <c r="M97" s="157" t="s">
        <v>1362</v>
      </c>
      <c r="N97" s="174"/>
      <c r="O97" s="175" t="s">
        <v>1363</v>
      </c>
    </row>
    <row r="98" spans="1:15" s="85" customFormat="1" ht="21.75" x14ac:dyDescent="0.2">
      <c r="A98" s="59">
        <f>'Residential Summary'!A98</f>
        <v>0</v>
      </c>
      <c r="B98" s="70" t="str">
        <f>'Residential Summary'!B98</f>
        <v>Butyl benzylphthalate</v>
      </c>
      <c r="C98" s="91" t="s">
        <v>757</v>
      </c>
      <c r="D98" s="542"/>
      <c r="E98" s="82">
        <v>3700</v>
      </c>
      <c r="F98" s="83">
        <v>0.2</v>
      </c>
      <c r="G98" s="157" t="s">
        <v>1362</v>
      </c>
      <c r="H98" s="174"/>
      <c r="I98" s="175" t="s">
        <v>1355</v>
      </c>
      <c r="J98" s="193" t="s">
        <v>608</v>
      </c>
      <c r="K98" s="98" t="s">
        <v>215</v>
      </c>
      <c r="L98" s="84" t="s">
        <v>1357</v>
      </c>
      <c r="M98" s="157"/>
      <c r="N98" s="174"/>
      <c r="O98" s="175"/>
    </row>
    <row r="99" spans="1:15" x14ac:dyDescent="0.2">
      <c r="A99" s="59">
        <f>'Residential Summary'!A99</f>
        <v>0</v>
      </c>
      <c r="B99" s="70" t="str">
        <f>'Residential Summary'!B99</f>
        <v>Dibenzofuran</v>
      </c>
      <c r="C99" s="91" t="s">
        <v>758</v>
      </c>
      <c r="D99" s="542"/>
      <c r="E99" s="66">
        <v>810</v>
      </c>
      <c r="F99" s="67">
        <v>0.2</v>
      </c>
      <c r="G99" s="157" t="s">
        <v>1354</v>
      </c>
      <c r="H99" s="174" t="s">
        <v>1363</v>
      </c>
      <c r="I99" s="175" t="s">
        <v>200</v>
      </c>
      <c r="J99" s="189" t="s">
        <v>1183</v>
      </c>
      <c r="K99" s="68" t="s">
        <v>1357</v>
      </c>
      <c r="L99" s="69" t="s">
        <v>1357</v>
      </c>
      <c r="M99" s="157"/>
      <c r="N99" s="174"/>
      <c r="O99" s="175"/>
    </row>
    <row r="100" spans="1:15" x14ac:dyDescent="0.2">
      <c r="A100" s="59">
        <f>'Residential Summary'!A100</f>
        <v>0</v>
      </c>
      <c r="B100" s="70" t="str">
        <f>'Residential Summary'!B100</f>
        <v>1,4 - Dibromobenzene</v>
      </c>
      <c r="C100" s="91" t="s">
        <v>759</v>
      </c>
      <c r="D100" s="542"/>
      <c r="E100" s="66">
        <v>1760</v>
      </c>
      <c r="F100" s="67">
        <v>0.2</v>
      </c>
      <c r="G100" s="157" t="s">
        <v>1362</v>
      </c>
      <c r="H100" s="174" t="s">
        <v>1363</v>
      </c>
      <c r="I100" s="175" t="s">
        <v>200</v>
      </c>
      <c r="J100" s="205" t="s">
        <v>232</v>
      </c>
      <c r="K100" s="68" t="s">
        <v>1357</v>
      </c>
      <c r="L100" s="69" t="s">
        <v>1357</v>
      </c>
      <c r="M100" s="157"/>
      <c r="N100" s="174"/>
      <c r="O100" s="175"/>
    </row>
    <row r="101" spans="1:15" x14ac:dyDescent="0.2">
      <c r="A101" s="59">
        <f>'Residential Summary'!A101</f>
        <v>0</v>
      </c>
      <c r="B101" s="70" t="str">
        <f>'Residential Summary'!B101</f>
        <v>Dibromochloromethane</v>
      </c>
      <c r="C101" s="91" t="s">
        <v>760</v>
      </c>
      <c r="D101" s="542"/>
      <c r="E101" s="66">
        <v>20</v>
      </c>
      <c r="F101" s="67" t="s">
        <v>1357</v>
      </c>
      <c r="G101" s="157" t="s">
        <v>1362</v>
      </c>
      <c r="H101" s="174" t="s">
        <v>1363</v>
      </c>
      <c r="I101" s="175" t="s">
        <v>200</v>
      </c>
      <c r="J101" s="205" t="s">
        <v>229</v>
      </c>
      <c r="K101" s="68" t="s">
        <v>215</v>
      </c>
      <c r="L101" s="69">
        <v>1.0000000000000001E-5</v>
      </c>
      <c r="M101" s="157" t="s">
        <v>1354</v>
      </c>
      <c r="N101" s="174"/>
      <c r="O101" s="175" t="s">
        <v>1363</v>
      </c>
    </row>
    <row r="102" spans="1:15" x14ac:dyDescent="0.2">
      <c r="A102" s="59">
        <f>'Residential Summary'!A102</f>
        <v>0</v>
      </c>
      <c r="B102" s="70" t="str">
        <f>'Residential Summary'!B102</f>
        <v>Dibutyl phthalate</v>
      </c>
      <c r="C102" s="91" t="s">
        <v>761</v>
      </c>
      <c r="D102" s="542"/>
      <c r="E102" s="66">
        <v>16300</v>
      </c>
      <c r="F102" s="67">
        <v>0.2</v>
      </c>
      <c r="G102" s="157" t="s">
        <v>1362</v>
      </c>
      <c r="H102" s="174"/>
      <c r="I102" s="175" t="s">
        <v>1355</v>
      </c>
      <c r="J102" s="205" t="s">
        <v>192</v>
      </c>
      <c r="K102" s="68" t="s">
        <v>1373</v>
      </c>
      <c r="L102" s="69" t="s">
        <v>1357</v>
      </c>
      <c r="M102" s="157"/>
      <c r="N102" s="174"/>
      <c r="O102" s="175"/>
    </row>
    <row r="103" spans="1:15" x14ac:dyDescent="0.2">
      <c r="A103" s="59">
        <f>'Residential Summary'!A103</f>
        <v>0</v>
      </c>
      <c r="B103" s="70" t="str">
        <f>'Residential Summary'!B103</f>
        <v>1,2 - Dichlorobenzene</v>
      </c>
      <c r="C103" s="91" t="s">
        <v>762</v>
      </c>
      <c r="D103" s="542"/>
      <c r="E103" s="66">
        <v>75</v>
      </c>
      <c r="F103" s="67">
        <v>0.2</v>
      </c>
      <c r="G103" s="157" t="s">
        <v>1354</v>
      </c>
      <c r="H103" s="174"/>
      <c r="I103" s="175" t="s">
        <v>1363</v>
      </c>
      <c r="J103" s="205" t="s">
        <v>192</v>
      </c>
      <c r="K103" s="68" t="s">
        <v>1373</v>
      </c>
      <c r="L103" s="69" t="s">
        <v>1357</v>
      </c>
      <c r="M103" s="157"/>
      <c r="N103" s="174"/>
      <c r="O103" s="175"/>
    </row>
    <row r="104" spans="1:15" x14ac:dyDescent="0.2">
      <c r="A104" s="59">
        <f>'Residential Summary'!A104</f>
        <v>0</v>
      </c>
      <c r="B104" s="70" t="str">
        <f>'Residential Summary'!B104</f>
        <v>1,3 - Dichlorobenzene</v>
      </c>
      <c r="C104" s="91" t="s">
        <v>763</v>
      </c>
      <c r="D104" s="542"/>
      <c r="E104" s="66">
        <v>200</v>
      </c>
      <c r="F104" s="67">
        <v>0.2</v>
      </c>
      <c r="G104" s="157" t="s">
        <v>1354</v>
      </c>
      <c r="H104" s="186" t="s">
        <v>1363</v>
      </c>
      <c r="I104" s="175" t="s">
        <v>200</v>
      </c>
      <c r="J104" s="205" t="s">
        <v>1189</v>
      </c>
      <c r="K104" s="68" t="s">
        <v>1373</v>
      </c>
      <c r="L104" s="69" t="s">
        <v>1357</v>
      </c>
      <c r="M104" s="157"/>
      <c r="N104" s="174"/>
      <c r="O104" s="175"/>
    </row>
    <row r="105" spans="1:15" ht="21.75" x14ac:dyDescent="0.2">
      <c r="A105" s="59">
        <f>'Residential Summary'!A105</f>
        <v>0</v>
      </c>
      <c r="B105" s="70" t="str">
        <f>'Residential Summary'!B105</f>
        <v>1,4 - Dichlorobenzene</v>
      </c>
      <c r="C105" s="91" t="s">
        <v>764</v>
      </c>
      <c r="D105" s="542"/>
      <c r="E105" s="66">
        <v>50</v>
      </c>
      <c r="F105" s="209">
        <v>4.0000000000000001E-3</v>
      </c>
      <c r="G105" s="157" t="s">
        <v>1362</v>
      </c>
      <c r="H105" s="174" t="s">
        <v>1370</v>
      </c>
      <c r="I105" s="175" t="s">
        <v>1363</v>
      </c>
      <c r="J105" s="205" t="s">
        <v>250</v>
      </c>
      <c r="K105" s="68" t="s">
        <v>215</v>
      </c>
      <c r="L105" s="69">
        <v>1.0000000000000001E-5</v>
      </c>
      <c r="M105" s="157" t="s">
        <v>215</v>
      </c>
      <c r="N105" s="174"/>
      <c r="O105" s="175" t="s">
        <v>1363</v>
      </c>
    </row>
    <row r="106" spans="1:15" x14ac:dyDescent="0.2">
      <c r="A106" s="59">
        <f>'Residential Summary'!A106</f>
        <v>0</v>
      </c>
      <c r="B106" s="70" t="str">
        <f>'Residential Summary'!B106</f>
        <v>3,3' - Dichlorobenzidine</v>
      </c>
      <c r="C106" s="91" t="s">
        <v>765</v>
      </c>
      <c r="D106" s="542"/>
      <c r="E106" s="66">
        <v>50</v>
      </c>
      <c r="F106" s="67" t="s">
        <v>1357</v>
      </c>
      <c r="G106" s="157"/>
      <c r="H106" s="174"/>
      <c r="I106" s="175"/>
      <c r="J106" s="205" t="s">
        <v>204</v>
      </c>
      <c r="K106" s="68" t="s">
        <v>1369</v>
      </c>
      <c r="L106" s="69">
        <v>1.0000000000000001E-5</v>
      </c>
      <c r="M106" s="157" t="s">
        <v>1362</v>
      </c>
      <c r="N106" s="174"/>
      <c r="O106" s="175" t="s">
        <v>1355</v>
      </c>
    </row>
    <row r="107" spans="1:15" ht="21.75" x14ac:dyDescent="0.2">
      <c r="A107" s="59">
        <f>'Residential Summary'!A107</f>
        <v>0</v>
      </c>
      <c r="B107" s="70" t="str">
        <f>'Residential Summary'!B107</f>
        <v>2,4-Dichlorophenol</v>
      </c>
      <c r="C107" s="91" t="s">
        <v>766</v>
      </c>
      <c r="D107" s="542"/>
      <c r="E107" s="82">
        <v>230</v>
      </c>
      <c r="F107" s="83">
        <v>0.2</v>
      </c>
      <c r="G107" s="157" t="s">
        <v>1362</v>
      </c>
      <c r="H107" s="174"/>
      <c r="I107" s="175" t="s">
        <v>1202</v>
      </c>
      <c r="J107" s="189" t="s">
        <v>1193</v>
      </c>
      <c r="K107" s="98" t="s">
        <v>1357</v>
      </c>
      <c r="L107" s="84" t="s">
        <v>1357</v>
      </c>
      <c r="M107" s="157"/>
      <c r="N107" s="174"/>
      <c r="O107" s="175"/>
    </row>
    <row r="108" spans="1:15" x14ac:dyDescent="0.2">
      <c r="A108" s="59">
        <f>'Residential Summary'!A108</f>
        <v>0</v>
      </c>
      <c r="B108" s="70" t="str">
        <f>'Residential Summary'!B108</f>
        <v>Di(2 - ethylhexyl)phthalate (bis-ethylhexyl phthalate)</v>
      </c>
      <c r="C108" s="91" t="s">
        <v>767</v>
      </c>
      <c r="D108" s="542" t="s">
        <v>1195</v>
      </c>
      <c r="E108" s="66">
        <v>2100</v>
      </c>
      <c r="F108" s="67">
        <v>0.1</v>
      </c>
      <c r="G108" s="157" t="s">
        <v>1362</v>
      </c>
      <c r="H108" s="174" t="s">
        <v>1363</v>
      </c>
      <c r="I108" s="175" t="s">
        <v>1355</v>
      </c>
      <c r="J108" s="205" t="s">
        <v>210</v>
      </c>
      <c r="K108" s="98" t="s">
        <v>1369</v>
      </c>
      <c r="L108" s="69">
        <v>1.0000000000000001E-5</v>
      </c>
      <c r="M108" s="157" t="s">
        <v>1362</v>
      </c>
      <c r="N108" s="174"/>
      <c r="O108" s="175" t="s">
        <v>1355</v>
      </c>
    </row>
    <row r="109" spans="1:15" ht="21.75" x14ac:dyDescent="0.2">
      <c r="A109" s="59">
        <f>'Residential Summary'!A109</f>
        <v>0</v>
      </c>
      <c r="B109" s="70" t="str">
        <f>'Residential Summary'!B109</f>
        <v>2,4-Dimethylphenol</v>
      </c>
      <c r="C109" s="91" t="s">
        <v>768</v>
      </c>
      <c r="D109" s="542"/>
      <c r="E109" s="66">
        <v>1925</v>
      </c>
      <c r="F109" s="67">
        <v>0.2</v>
      </c>
      <c r="G109" s="157" t="s">
        <v>1362</v>
      </c>
      <c r="H109" s="174"/>
      <c r="I109" s="175" t="s">
        <v>1202</v>
      </c>
      <c r="J109" s="205" t="s">
        <v>1197</v>
      </c>
      <c r="K109" s="98" t="s">
        <v>1357</v>
      </c>
      <c r="L109" s="69" t="s">
        <v>1357</v>
      </c>
      <c r="M109" s="157"/>
      <c r="N109" s="174"/>
      <c r="O109" s="175"/>
    </row>
    <row r="110" spans="1:15" x14ac:dyDescent="0.2">
      <c r="A110" s="59">
        <f>'Residential Summary'!A110</f>
        <v>0</v>
      </c>
      <c r="B110" s="70" t="str">
        <f>'Residential Summary'!B110</f>
        <v>Di - n - octyl phthalate</v>
      </c>
      <c r="C110" s="91" t="s">
        <v>769</v>
      </c>
      <c r="D110" s="542"/>
      <c r="E110" s="66">
        <v>3700</v>
      </c>
      <c r="F110" s="67">
        <v>0.2</v>
      </c>
      <c r="G110" s="157" t="s">
        <v>189</v>
      </c>
      <c r="H110" s="174"/>
      <c r="I110" s="175" t="s">
        <v>1355</v>
      </c>
      <c r="J110" s="205" t="s">
        <v>190</v>
      </c>
      <c r="K110" s="98" t="s">
        <v>1357</v>
      </c>
      <c r="L110" s="69" t="s">
        <v>1357</v>
      </c>
      <c r="M110" s="157"/>
      <c r="N110" s="174"/>
      <c r="O110" s="175"/>
    </row>
    <row r="111" spans="1:15" x14ac:dyDescent="0.2">
      <c r="A111" s="59">
        <f>'Residential Summary'!A111</f>
        <v>0</v>
      </c>
      <c r="B111" s="70" t="str">
        <f>'Residential Summary'!B111</f>
        <v>1,4-Dioxane</v>
      </c>
      <c r="C111" s="91" t="s">
        <v>750</v>
      </c>
      <c r="D111" s="542"/>
      <c r="E111" s="66">
        <v>250</v>
      </c>
      <c r="F111" s="209">
        <v>3.0000000000000001E-3</v>
      </c>
      <c r="G111" s="157" t="s">
        <v>215</v>
      </c>
      <c r="H111" s="174" t="s">
        <v>1355</v>
      </c>
      <c r="I111" s="175" t="s">
        <v>1363</v>
      </c>
      <c r="J111" s="205" t="s">
        <v>865</v>
      </c>
      <c r="K111" s="98" t="s">
        <v>1369</v>
      </c>
      <c r="L111" s="69">
        <v>1.0000000000000001E-5</v>
      </c>
      <c r="M111" s="157" t="s">
        <v>1362</v>
      </c>
      <c r="N111" s="174"/>
      <c r="O111" s="175" t="s">
        <v>1363</v>
      </c>
    </row>
    <row r="112" spans="1:15" ht="21.75" x14ac:dyDescent="0.2">
      <c r="A112" s="59">
        <f>'Residential Summary'!A112</f>
        <v>0</v>
      </c>
      <c r="B112" s="70" t="str">
        <f>'Residential Summary'!B112</f>
        <v>Ethylene glycol</v>
      </c>
      <c r="C112" s="91" t="s">
        <v>770</v>
      </c>
      <c r="D112" s="542"/>
      <c r="E112" s="66">
        <v>100000</v>
      </c>
      <c r="F112" s="140">
        <v>1</v>
      </c>
      <c r="G112" s="157" t="s">
        <v>1362</v>
      </c>
      <c r="H112" s="174" t="s">
        <v>1363</v>
      </c>
      <c r="I112" s="175" t="s">
        <v>1355</v>
      </c>
      <c r="J112" s="193" t="s">
        <v>866</v>
      </c>
      <c r="K112" s="98" t="s">
        <v>1357</v>
      </c>
      <c r="L112" s="69" t="s">
        <v>1357</v>
      </c>
      <c r="M112" s="157"/>
      <c r="N112" s="174"/>
      <c r="O112" s="175"/>
    </row>
    <row r="113" spans="1:15" ht="21.75" x14ac:dyDescent="0.2">
      <c r="A113" s="59">
        <f>'Residential Summary'!A113</f>
        <v>0</v>
      </c>
      <c r="B113" s="70" t="str">
        <f>'Residential Summary'!B113</f>
        <v>Hexachlorobenzene</v>
      </c>
      <c r="C113" s="91" t="s">
        <v>771</v>
      </c>
      <c r="D113" s="542"/>
      <c r="E113" s="66">
        <v>9</v>
      </c>
      <c r="F113" s="67" t="s">
        <v>1357</v>
      </c>
      <c r="G113" s="157" t="s">
        <v>1362</v>
      </c>
      <c r="H113" s="174" t="s">
        <v>1363</v>
      </c>
      <c r="I113" s="175" t="s">
        <v>200</v>
      </c>
      <c r="J113" s="205" t="s">
        <v>210</v>
      </c>
      <c r="K113" s="98" t="s">
        <v>1369</v>
      </c>
      <c r="L113" s="69">
        <v>1.0000000000000001E-5</v>
      </c>
      <c r="M113" s="157" t="s">
        <v>1362</v>
      </c>
      <c r="N113" s="174"/>
      <c r="O113" s="175" t="s">
        <v>1202</v>
      </c>
    </row>
    <row r="114" spans="1:15" x14ac:dyDescent="0.2">
      <c r="A114" s="59">
        <f>'Residential Summary'!A114</f>
        <v>0</v>
      </c>
      <c r="B114" s="70" t="str">
        <f>'Residential Summary'!B114</f>
        <v>Hexachlorobutadiene</v>
      </c>
      <c r="C114" s="91" t="s">
        <v>772</v>
      </c>
      <c r="D114" s="542"/>
      <c r="E114" s="66">
        <v>37</v>
      </c>
      <c r="F114" s="67">
        <v>0.2</v>
      </c>
      <c r="G114" s="157" t="s">
        <v>189</v>
      </c>
      <c r="H114" s="174" t="s">
        <v>1363</v>
      </c>
      <c r="I114" s="175" t="s">
        <v>200</v>
      </c>
      <c r="J114" s="205" t="s">
        <v>225</v>
      </c>
      <c r="K114" s="98" t="s">
        <v>215</v>
      </c>
      <c r="L114" s="69">
        <v>9.9999999999999995E-7</v>
      </c>
      <c r="M114" s="157" t="s">
        <v>1362</v>
      </c>
      <c r="N114" s="174"/>
      <c r="O114" s="175" t="s">
        <v>1363</v>
      </c>
    </row>
    <row r="115" spans="1:15" x14ac:dyDescent="0.2">
      <c r="A115" s="59">
        <f>'Residential Summary'!A115</f>
        <v>0</v>
      </c>
      <c r="B115" s="70" t="str">
        <f>'Residential Summary'!B115</f>
        <v>Hexachlorocyclopentadiene</v>
      </c>
      <c r="C115" s="91" t="s">
        <v>773</v>
      </c>
      <c r="D115" s="542"/>
      <c r="E115" s="66">
        <v>6</v>
      </c>
      <c r="F115" s="67">
        <v>0.2</v>
      </c>
      <c r="G115" s="157" t="s">
        <v>1362</v>
      </c>
      <c r="H115" s="174"/>
      <c r="I115" s="175" t="s">
        <v>1363</v>
      </c>
      <c r="J115" s="205" t="s">
        <v>787</v>
      </c>
      <c r="K115" s="98" t="s">
        <v>788</v>
      </c>
      <c r="L115" s="69" t="s">
        <v>1357</v>
      </c>
      <c r="M115" s="157" t="s">
        <v>1362</v>
      </c>
      <c r="N115" s="174"/>
      <c r="O115" s="175"/>
    </row>
    <row r="116" spans="1:15" x14ac:dyDescent="0.2">
      <c r="A116" s="59">
        <f>'Residential Summary'!A116</f>
        <v>0</v>
      </c>
      <c r="B116" s="70" t="str">
        <f>'Residential Summary'!B116</f>
        <v>Methanol</v>
      </c>
      <c r="C116" s="91" t="s">
        <v>774</v>
      </c>
      <c r="D116" s="542"/>
      <c r="E116" s="66">
        <v>43500</v>
      </c>
      <c r="F116" s="67">
        <v>0.2</v>
      </c>
      <c r="G116" s="157" t="s">
        <v>215</v>
      </c>
      <c r="H116" s="174"/>
      <c r="I116" s="175" t="s">
        <v>1363</v>
      </c>
      <c r="J116" s="205" t="s">
        <v>1206</v>
      </c>
      <c r="K116" s="98" t="s">
        <v>1357</v>
      </c>
      <c r="L116" s="69" t="s">
        <v>1357</v>
      </c>
      <c r="M116" s="157"/>
      <c r="N116" s="174"/>
      <c r="O116" s="175"/>
    </row>
    <row r="117" spans="1:15" ht="21.75" x14ac:dyDescent="0.2">
      <c r="A117" s="59">
        <f>'Residential Summary'!A117</f>
        <v>0</v>
      </c>
      <c r="B117" s="70" t="str">
        <f>'Residential Summary'!B117</f>
        <v>2 - Methylphenol (o-cresol)</v>
      </c>
      <c r="C117" s="91" t="s">
        <v>775</v>
      </c>
      <c r="D117" s="542"/>
      <c r="E117" s="66">
        <v>352</v>
      </c>
      <c r="F117" s="83">
        <v>0.2</v>
      </c>
      <c r="G117" s="157" t="s">
        <v>1362</v>
      </c>
      <c r="H117" s="176"/>
      <c r="I117" s="175" t="s">
        <v>1355</v>
      </c>
      <c r="J117" s="193" t="s">
        <v>609</v>
      </c>
      <c r="K117" s="68" t="s">
        <v>215</v>
      </c>
      <c r="L117" s="69" t="s">
        <v>1357</v>
      </c>
      <c r="M117" s="157"/>
      <c r="N117" s="176"/>
      <c r="O117" s="175"/>
    </row>
    <row r="118" spans="1:15" ht="21.75" x14ac:dyDescent="0.2">
      <c r="A118" s="59">
        <f>'Residential Summary'!A118</f>
        <v>0</v>
      </c>
      <c r="B118" s="70" t="str">
        <f>'Residential Summary'!B118</f>
        <v>3 - Methylphenol (m-cresol)</v>
      </c>
      <c r="C118" s="91" t="s">
        <v>776</v>
      </c>
      <c r="D118" s="542"/>
      <c r="E118" s="66">
        <v>352</v>
      </c>
      <c r="F118" s="83">
        <v>0.2</v>
      </c>
      <c r="G118" s="157" t="s">
        <v>1362</v>
      </c>
      <c r="H118" s="176"/>
      <c r="I118" s="175" t="s">
        <v>1355</v>
      </c>
      <c r="J118" s="193" t="s">
        <v>609</v>
      </c>
      <c r="K118" s="68" t="s">
        <v>215</v>
      </c>
      <c r="L118" s="69" t="s">
        <v>1357</v>
      </c>
      <c r="M118" s="157"/>
      <c r="N118" s="176"/>
      <c r="O118" s="175"/>
    </row>
    <row r="119" spans="1:15" ht="21.75" x14ac:dyDescent="0.2">
      <c r="A119" s="59">
        <f>'Residential Summary'!A119</f>
        <v>0</v>
      </c>
      <c r="B119" s="70" t="str">
        <f>'Residential Summary'!B119</f>
        <v>4 - Methylphenol (p-cresol)</v>
      </c>
      <c r="C119" s="91" t="s">
        <v>777</v>
      </c>
      <c r="D119" s="542"/>
      <c r="E119" s="66">
        <v>59</v>
      </c>
      <c r="F119" s="83">
        <v>0.2</v>
      </c>
      <c r="G119" s="157" t="s">
        <v>189</v>
      </c>
      <c r="H119" s="176"/>
      <c r="I119" s="175" t="s">
        <v>1355</v>
      </c>
      <c r="J119" s="193" t="s">
        <v>610</v>
      </c>
      <c r="K119" s="68" t="s">
        <v>215</v>
      </c>
      <c r="L119" s="69" t="s">
        <v>1357</v>
      </c>
      <c r="M119" s="157"/>
      <c r="N119" s="176"/>
      <c r="O119" s="175"/>
    </row>
    <row r="120" spans="1:15" x14ac:dyDescent="0.2">
      <c r="A120" s="59">
        <f>'Residential Summary'!A120</f>
        <v>0</v>
      </c>
      <c r="B120" s="70" t="str">
        <f>'Residential Summary'!B120</f>
        <v>N-Nitrosodiphenylamine</v>
      </c>
      <c r="C120" s="91" t="s">
        <v>778</v>
      </c>
      <c r="D120" s="542"/>
      <c r="E120" s="66">
        <v>3720</v>
      </c>
      <c r="F120" s="67" t="s">
        <v>1357</v>
      </c>
      <c r="G120" s="157"/>
      <c r="H120" s="174"/>
      <c r="I120" s="178"/>
      <c r="J120" s="205" t="s">
        <v>204</v>
      </c>
      <c r="K120" s="68" t="s">
        <v>1369</v>
      </c>
      <c r="L120" s="69">
        <v>1.0000000000000001E-5</v>
      </c>
      <c r="M120" s="157" t="s">
        <v>1362</v>
      </c>
      <c r="N120" s="174"/>
      <c r="O120" s="190" t="s">
        <v>1355</v>
      </c>
    </row>
    <row r="121" spans="1:15" s="85" customFormat="1" x14ac:dyDescent="0.2">
      <c r="A121" s="59">
        <f>'Residential Summary'!A121</f>
        <v>0</v>
      </c>
      <c r="B121" s="70" t="str">
        <f>'Residential Summary'!B121</f>
        <v>N-Nitrosodi-N-propylamine</v>
      </c>
      <c r="C121" s="91" t="s">
        <v>779</v>
      </c>
      <c r="D121" s="542"/>
      <c r="E121" s="82">
        <v>1.2</v>
      </c>
      <c r="F121" s="83" t="s">
        <v>1357</v>
      </c>
      <c r="G121" s="157"/>
      <c r="H121" s="174"/>
      <c r="I121" s="178"/>
      <c r="J121" s="189" t="s">
        <v>204</v>
      </c>
      <c r="K121" s="98" t="s">
        <v>1369</v>
      </c>
      <c r="L121" s="84">
        <v>1.0000000000000001E-5</v>
      </c>
      <c r="M121" s="174" t="s">
        <v>1354</v>
      </c>
      <c r="N121" s="174"/>
      <c r="O121" s="190" t="s">
        <v>1363</v>
      </c>
    </row>
    <row r="122" spans="1:15" ht="21.75" x14ac:dyDescent="0.2">
      <c r="A122" s="59">
        <f>'Residential Summary'!A122</f>
        <v>0</v>
      </c>
      <c r="B122" s="70" t="str">
        <f>'Residential Summary'!B122</f>
        <v>Pentachlorophenol</v>
      </c>
      <c r="C122" s="91" t="s">
        <v>780</v>
      </c>
      <c r="D122" s="542"/>
      <c r="E122" s="66">
        <v>120</v>
      </c>
      <c r="F122" s="209">
        <v>8.0000000000000002E-3</v>
      </c>
      <c r="G122" s="157" t="s">
        <v>1362</v>
      </c>
      <c r="H122" s="174"/>
      <c r="I122" s="175" t="s">
        <v>790</v>
      </c>
      <c r="J122" s="205" t="s">
        <v>789</v>
      </c>
      <c r="K122" s="68" t="s">
        <v>1369</v>
      </c>
      <c r="L122" s="69">
        <v>1.0000000000000001E-5</v>
      </c>
      <c r="M122" s="157" t="s">
        <v>1362</v>
      </c>
      <c r="N122" s="174"/>
      <c r="O122" s="175" t="s">
        <v>790</v>
      </c>
    </row>
    <row r="123" spans="1:15" x14ac:dyDescent="0.2">
      <c r="A123" s="59">
        <f>'Residential Summary'!A123</f>
        <v>0</v>
      </c>
      <c r="B123" s="70" t="str">
        <f>'Residential Summary'!B123</f>
        <v>Perflurobutyric Acid (PFBA)</v>
      </c>
      <c r="C123" s="542" t="s">
        <v>1042</v>
      </c>
      <c r="D123" s="542"/>
      <c r="E123" s="66">
        <v>500</v>
      </c>
      <c r="F123" s="601">
        <v>0.2</v>
      </c>
      <c r="G123" s="157" t="s">
        <v>239</v>
      </c>
      <c r="H123" s="174"/>
      <c r="I123" s="175" t="s">
        <v>1355</v>
      </c>
      <c r="J123" s="614" t="s">
        <v>1043</v>
      </c>
      <c r="K123" s="68" t="s">
        <v>1357</v>
      </c>
      <c r="L123" s="69" t="s">
        <v>1357</v>
      </c>
      <c r="M123" s="157"/>
      <c r="N123" s="174"/>
      <c r="O123" s="175"/>
    </row>
    <row r="124" spans="1:15" x14ac:dyDescent="0.2">
      <c r="A124" s="59">
        <f>'Residential Summary'!A124</f>
        <v>0</v>
      </c>
      <c r="B124" s="70" t="str">
        <f>'Residential Summary'!B124</f>
        <v>Perfluorooctanoic acid (PFOA)</v>
      </c>
      <c r="C124" s="91" t="s">
        <v>16</v>
      </c>
      <c r="D124" s="542"/>
      <c r="E124" s="66">
        <v>13</v>
      </c>
      <c r="F124" s="601">
        <v>0.2</v>
      </c>
      <c r="G124" s="157" t="s">
        <v>239</v>
      </c>
      <c r="H124" s="174"/>
      <c r="I124" s="175" t="s">
        <v>1355</v>
      </c>
      <c r="J124" s="65" t="s">
        <v>1044</v>
      </c>
      <c r="K124" s="68" t="s">
        <v>1357</v>
      </c>
      <c r="L124" s="69" t="s">
        <v>1357</v>
      </c>
      <c r="M124" s="157"/>
      <c r="N124" s="174"/>
      <c r="O124" s="175" t="s">
        <v>1355</v>
      </c>
    </row>
    <row r="125" spans="1:15" x14ac:dyDescent="0.2">
      <c r="A125" s="59">
        <f>'Residential Summary'!A125</f>
        <v>0</v>
      </c>
      <c r="B125" s="70" t="str">
        <f>'Residential Summary'!B125</f>
        <v>Perfluorooctane sulfonate (PFOS)</v>
      </c>
      <c r="C125" s="91" t="s">
        <v>18</v>
      </c>
      <c r="D125" s="542"/>
      <c r="E125" s="66">
        <v>14</v>
      </c>
      <c r="F125" s="601">
        <v>0.2</v>
      </c>
      <c r="G125" s="157" t="s">
        <v>239</v>
      </c>
      <c r="H125" s="174"/>
      <c r="I125" s="175" t="s">
        <v>1355</v>
      </c>
      <c r="J125" s="600" t="s">
        <v>1045</v>
      </c>
      <c r="K125" s="68" t="s">
        <v>1357</v>
      </c>
      <c r="L125" s="69" t="s">
        <v>1357</v>
      </c>
      <c r="M125" s="157"/>
      <c r="N125" s="174"/>
      <c r="O125" s="175" t="s">
        <v>1355</v>
      </c>
    </row>
    <row r="126" spans="1:15" s="85" customFormat="1" ht="21.75" x14ac:dyDescent="0.2">
      <c r="A126" s="59">
        <f>'Residential Summary'!A126</f>
        <v>0</v>
      </c>
      <c r="B126" s="70" t="str">
        <f>'Residential Summary'!B126</f>
        <v>Phenol</v>
      </c>
      <c r="C126" s="91" t="s">
        <v>781</v>
      </c>
      <c r="D126" s="542"/>
      <c r="E126" s="82">
        <v>20203</v>
      </c>
      <c r="F126" s="83">
        <v>0.1</v>
      </c>
      <c r="G126" s="157" t="s">
        <v>1362</v>
      </c>
      <c r="H126" s="185"/>
      <c r="I126" s="175" t="s">
        <v>1202</v>
      </c>
      <c r="J126" s="193" t="s">
        <v>867</v>
      </c>
      <c r="K126" s="98" t="s">
        <v>1357</v>
      </c>
      <c r="L126" s="84" t="s">
        <v>1357</v>
      </c>
      <c r="M126" s="157" t="s">
        <v>1362</v>
      </c>
      <c r="N126" s="176"/>
      <c r="O126" s="175"/>
    </row>
    <row r="127" spans="1:15" s="85" customFormat="1" ht="21.75" x14ac:dyDescent="0.2">
      <c r="A127" s="59">
        <f>'Residential Summary'!A127</f>
        <v>0</v>
      </c>
      <c r="B127" s="70" t="str">
        <f>'Residential Summary'!B127</f>
        <v>2,3,4,6-Tetrachlorophenol</v>
      </c>
      <c r="C127" s="91" t="s">
        <v>782</v>
      </c>
      <c r="D127" s="542"/>
      <c r="E127" s="82">
        <v>3700</v>
      </c>
      <c r="F127" s="83">
        <v>0.2</v>
      </c>
      <c r="G127" s="157" t="s">
        <v>1362</v>
      </c>
      <c r="H127" s="174" t="s">
        <v>1363</v>
      </c>
      <c r="I127" s="175" t="s">
        <v>1370</v>
      </c>
      <c r="J127" s="189" t="s">
        <v>232</v>
      </c>
      <c r="K127" s="98" t="s">
        <v>1357</v>
      </c>
      <c r="L127" s="84" t="s">
        <v>1357</v>
      </c>
      <c r="M127" s="157"/>
      <c r="N127" s="174"/>
      <c r="O127" s="175"/>
    </row>
    <row r="128" spans="1:15" s="85" customFormat="1" ht="21.75" x14ac:dyDescent="0.2">
      <c r="A128" s="59">
        <f>'Residential Summary'!A128</f>
        <v>0</v>
      </c>
      <c r="B128" s="70" t="str">
        <f>'Residential Summary'!B128</f>
        <v>2,4,5-Trichlorophenol</v>
      </c>
      <c r="C128" s="91" t="s">
        <v>783</v>
      </c>
      <c r="D128" s="542"/>
      <c r="E128" s="82">
        <v>10600</v>
      </c>
      <c r="F128" s="83">
        <v>0.2</v>
      </c>
      <c r="G128" s="157" t="s">
        <v>1362</v>
      </c>
      <c r="H128" s="174"/>
      <c r="I128" s="175" t="s">
        <v>1370</v>
      </c>
      <c r="J128" s="189" t="s">
        <v>1218</v>
      </c>
      <c r="K128" s="98" t="s">
        <v>1357</v>
      </c>
      <c r="L128" s="84" t="s">
        <v>1357</v>
      </c>
      <c r="M128" s="157"/>
      <c r="N128" s="174"/>
      <c r="O128" s="175"/>
    </row>
    <row r="129" spans="1:15" s="85" customFormat="1" ht="21.75" x14ac:dyDescent="0.2">
      <c r="A129" s="59">
        <f>'Residential Summary'!A129</f>
        <v>0</v>
      </c>
      <c r="B129" s="70" t="str">
        <f>'Residential Summary'!B129</f>
        <v>2,4,6-Trichlorophenol</v>
      </c>
      <c r="C129" s="91" t="s">
        <v>784</v>
      </c>
      <c r="D129" s="542"/>
      <c r="E129" s="82">
        <v>1060</v>
      </c>
      <c r="F129" s="83" t="s">
        <v>1357</v>
      </c>
      <c r="G129" s="157"/>
      <c r="H129" s="174"/>
      <c r="I129" s="175"/>
      <c r="J129" s="189" t="s">
        <v>204</v>
      </c>
      <c r="K129" s="98" t="s">
        <v>1369</v>
      </c>
      <c r="L129" s="84">
        <v>1.0000000000000001E-5</v>
      </c>
      <c r="M129" s="157" t="s">
        <v>1362</v>
      </c>
      <c r="N129" s="174"/>
      <c r="O129" s="175" t="s">
        <v>1202</v>
      </c>
    </row>
    <row r="130" spans="1:15" s="85" customFormat="1" x14ac:dyDescent="0.2">
      <c r="A130" s="59" t="str">
        <f>'Residential Summary'!A130</f>
        <v>Polyaromatic Hydrocarbons</v>
      </c>
      <c r="B130" s="70"/>
      <c r="C130" s="91"/>
      <c r="D130" s="542"/>
      <c r="E130" s="82"/>
      <c r="F130" s="83"/>
      <c r="G130" s="157"/>
      <c r="H130" s="174"/>
      <c r="I130" s="175"/>
      <c r="J130" s="189"/>
      <c r="K130" s="98"/>
      <c r="L130" s="84"/>
      <c r="M130" s="157"/>
      <c r="N130" s="174"/>
      <c r="O130" s="175"/>
    </row>
    <row r="131" spans="1:15" s="85" customFormat="1" x14ac:dyDescent="0.2">
      <c r="A131" s="59">
        <f>'Residential Summary'!A131</f>
        <v>0</v>
      </c>
      <c r="B131" s="70" t="str">
        <f>'Residential Summary'!B131</f>
        <v>Acenaphthene</v>
      </c>
      <c r="C131" s="91" t="s">
        <v>793</v>
      </c>
      <c r="D131" s="542"/>
      <c r="E131" s="82">
        <v>5260</v>
      </c>
      <c r="F131" s="83">
        <v>0.2</v>
      </c>
      <c r="G131" s="174" t="s">
        <v>1354</v>
      </c>
      <c r="H131" s="176"/>
      <c r="I131" s="175" t="s">
        <v>1363</v>
      </c>
      <c r="J131" s="189" t="s">
        <v>1399</v>
      </c>
      <c r="K131" s="98" t="s">
        <v>1357</v>
      </c>
      <c r="L131" s="84" t="s">
        <v>1357</v>
      </c>
      <c r="M131" s="157"/>
      <c r="N131" s="176"/>
      <c r="O131" s="175"/>
    </row>
    <row r="132" spans="1:15" s="85" customFormat="1" x14ac:dyDescent="0.2">
      <c r="A132" s="59">
        <f>'Residential Summary'!A132</f>
        <v>0</v>
      </c>
      <c r="B132" s="70" t="str">
        <f>'Residential Summary'!B132</f>
        <v>Anthracene</v>
      </c>
      <c r="C132" s="91" t="s">
        <v>794</v>
      </c>
      <c r="D132" s="542" t="s">
        <v>1392</v>
      </c>
      <c r="E132" s="82">
        <v>45400</v>
      </c>
      <c r="F132" s="83">
        <v>0.2</v>
      </c>
      <c r="G132" s="157" t="s">
        <v>1362</v>
      </c>
      <c r="H132" s="176"/>
      <c r="I132" s="175" t="s">
        <v>1355</v>
      </c>
      <c r="J132" s="206" t="s">
        <v>1400</v>
      </c>
      <c r="K132" s="98" t="s">
        <v>1373</v>
      </c>
      <c r="L132" s="84" t="s">
        <v>1357</v>
      </c>
      <c r="M132" s="157"/>
      <c r="N132" s="176"/>
      <c r="O132" s="175"/>
    </row>
    <row r="133" spans="1:15" x14ac:dyDescent="0.2">
      <c r="A133" s="59">
        <f>'Residential Summary'!A133</f>
        <v>0</v>
      </c>
      <c r="B133" s="70" t="str">
        <f>'Residential Summary'!B133</f>
        <v>Benzo[a]pyrene equivalents (see BaP equiv. Calculation spreadsheeet)</v>
      </c>
      <c r="C133" s="91" t="s">
        <v>479</v>
      </c>
      <c r="D133" s="542"/>
      <c r="E133" s="66">
        <v>3</v>
      </c>
      <c r="F133" s="67" t="s">
        <v>1357</v>
      </c>
      <c r="G133" s="157"/>
      <c r="H133" s="174"/>
      <c r="I133" s="175"/>
      <c r="J133" s="205" t="s">
        <v>204</v>
      </c>
      <c r="K133" s="68" t="s">
        <v>1369</v>
      </c>
      <c r="L133" s="69">
        <v>1.0000000000000001E-5</v>
      </c>
      <c r="M133" s="157" t="s">
        <v>1359</v>
      </c>
      <c r="N133" s="174"/>
      <c r="O133" s="175" t="s">
        <v>1355</v>
      </c>
    </row>
    <row r="134" spans="1:15" x14ac:dyDescent="0.2">
      <c r="A134" s="59">
        <f>'Residential Summary'!A134</f>
        <v>0</v>
      </c>
      <c r="B134" s="70" t="str">
        <f>'Residential Summary'!B134</f>
        <v>Fluoranthene</v>
      </c>
      <c r="C134" s="91" t="s">
        <v>795</v>
      </c>
      <c r="D134" s="542"/>
      <c r="E134" s="66">
        <v>6800</v>
      </c>
      <c r="F134" s="67">
        <v>0.2</v>
      </c>
      <c r="G134" s="157" t="s">
        <v>1362</v>
      </c>
      <c r="H134" s="174"/>
      <c r="I134" s="175" t="s">
        <v>1355</v>
      </c>
      <c r="J134" s="193" t="s">
        <v>1401</v>
      </c>
      <c r="K134" s="68" t="s">
        <v>1373</v>
      </c>
      <c r="L134" s="69" t="s">
        <v>1357</v>
      </c>
      <c r="M134" s="157"/>
      <c r="N134" s="174"/>
      <c r="O134" s="175"/>
    </row>
    <row r="135" spans="1:15" ht="21.75" x14ac:dyDescent="0.2">
      <c r="A135" s="59">
        <f>'Residential Summary'!A135</f>
        <v>0</v>
      </c>
      <c r="B135" s="70" t="str">
        <f>'Residential Summary'!B135</f>
        <v>Fluorene</v>
      </c>
      <c r="C135" s="91" t="s">
        <v>796</v>
      </c>
      <c r="D135" s="542"/>
      <c r="E135" s="66">
        <v>4120</v>
      </c>
      <c r="F135" s="67">
        <v>0.2</v>
      </c>
      <c r="G135" s="157" t="s">
        <v>1354</v>
      </c>
      <c r="H135" s="174"/>
      <c r="I135" s="175" t="s">
        <v>1202</v>
      </c>
      <c r="J135" s="205" t="s">
        <v>195</v>
      </c>
      <c r="K135" s="68" t="s">
        <v>1373</v>
      </c>
      <c r="L135" s="69" t="s">
        <v>1357</v>
      </c>
      <c r="M135" s="157"/>
      <c r="N135" s="174"/>
      <c r="O135" s="175"/>
    </row>
    <row r="136" spans="1:15" x14ac:dyDescent="0.2">
      <c r="A136" s="59">
        <f>'Residential Summary'!A136</f>
        <v>0</v>
      </c>
      <c r="B136" s="70" t="str">
        <f>'Residential Summary'!B136</f>
        <v>2-Methyl naphthalene</v>
      </c>
      <c r="C136" s="91" t="s">
        <v>792</v>
      </c>
      <c r="D136" s="542"/>
      <c r="E136" s="66">
        <v>369</v>
      </c>
      <c r="F136" s="67">
        <v>0.1</v>
      </c>
      <c r="G136" s="157" t="s">
        <v>1362</v>
      </c>
      <c r="H136" s="174" t="s">
        <v>1363</v>
      </c>
      <c r="I136" s="175" t="s">
        <v>1355</v>
      </c>
      <c r="J136" s="205" t="s">
        <v>868</v>
      </c>
      <c r="K136" s="68" t="s">
        <v>1357</v>
      </c>
      <c r="L136" s="69" t="s">
        <v>1357</v>
      </c>
      <c r="M136" s="157"/>
      <c r="N136" s="174"/>
      <c r="O136" s="175"/>
    </row>
    <row r="137" spans="1:15" x14ac:dyDescent="0.2">
      <c r="A137" s="59">
        <f>'Residential Summary'!A137</f>
        <v>0</v>
      </c>
      <c r="B137" s="70" t="str">
        <f>'Residential Summary'!B137</f>
        <v>Naphthalene - see Volatile Organics</v>
      </c>
      <c r="C137" s="91"/>
      <c r="D137" s="542"/>
      <c r="E137" s="66"/>
      <c r="F137" s="67"/>
      <c r="G137" s="157"/>
      <c r="H137" s="174"/>
      <c r="I137" s="175"/>
      <c r="J137" s="205"/>
      <c r="K137" s="68"/>
      <c r="L137" s="69"/>
      <c r="M137" s="157"/>
      <c r="N137" s="174"/>
      <c r="O137" s="175"/>
    </row>
    <row r="138" spans="1:15" x14ac:dyDescent="0.2">
      <c r="A138" s="59">
        <f>'Residential Summary'!A138</f>
        <v>0</v>
      </c>
      <c r="B138" s="70" t="str">
        <f>'Residential Summary'!B138</f>
        <v>Pyrene</v>
      </c>
      <c r="C138" s="91" t="s">
        <v>797</v>
      </c>
      <c r="D138" s="542"/>
      <c r="E138" s="66">
        <v>5800</v>
      </c>
      <c r="F138" s="67">
        <v>0.2</v>
      </c>
      <c r="G138" s="157" t="s">
        <v>1362</v>
      </c>
      <c r="H138" s="174"/>
      <c r="I138" s="175" t="s">
        <v>1355</v>
      </c>
      <c r="J138" s="205" t="s">
        <v>1183</v>
      </c>
      <c r="K138" s="68" t="s">
        <v>1373</v>
      </c>
      <c r="L138" s="67" t="s">
        <v>1357</v>
      </c>
      <c r="M138" s="157"/>
      <c r="N138" s="174"/>
      <c r="O138" s="175"/>
    </row>
    <row r="139" spans="1:15" x14ac:dyDescent="0.2">
      <c r="A139" s="59">
        <f>'Residential Summary'!A139</f>
        <v>0</v>
      </c>
      <c r="B139" s="70" t="str">
        <f>'Residential Summary'!B139</f>
        <v>Quinoline</v>
      </c>
      <c r="C139" s="102" t="s">
        <v>798</v>
      </c>
      <c r="D139" s="542"/>
      <c r="E139" s="66">
        <v>7</v>
      </c>
      <c r="F139" s="32" t="s">
        <v>1357</v>
      </c>
      <c r="G139" s="156"/>
      <c r="H139" s="172"/>
      <c r="I139" s="173"/>
      <c r="J139" s="207" t="s">
        <v>204</v>
      </c>
      <c r="K139" s="92" t="s">
        <v>592</v>
      </c>
      <c r="L139" s="108">
        <v>1.0000000000000001E-5</v>
      </c>
      <c r="M139" s="156" t="s">
        <v>1362</v>
      </c>
      <c r="N139" s="172" t="s">
        <v>1363</v>
      </c>
      <c r="O139" s="173" t="s">
        <v>1355</v>
      </c>
    </row>
    <row r="140" spans="1:15" s="85" customFormat="1" x14ac:dyDescent="0.2">
      <c r="A140" s="59" t="str">
        <f>'Residential Summary'!A140</f>
        <v>Polychlorinated Biphenyls</v>
      </c>
      <c r="B140" s="70"/>
      <c r="C140" s="91"/>
      <c r="D140" s="58"/>
      <c r="E140" s="82"/>
      <c r="F140" s="83"/>
      <c r="G140" s="157"/>
      <c r="H140" s="174"/>
      <c r="I140" s="175"/>
      <c r="J140" s="189"/>
      <c r="K140" s="98"/>
      <c r="L140" s="84"/>
      <c r="M140" s="157"/>
      <c r="N140" s="174"/>
      <c r="O140" s="175"/>
    </row>
    <row r="141" spans="1:15" ht="21.75" x14ac:dyDescent="0.2">
      <c r="A141" s="59">
        <f>'Residential Summary'!A141</f>
        <v>0</v>
      </c>
      <c r="B141" s="70" t="str">
        <f>'Residential Summary'!B141</f>
        <v>PCBs (Polychlorinated Biphenyls)</v>
      </c>
      <c r="C141" s="91" t="s">
        <v>799</v>
      </c>
      <c r="D141" s="542"/>
      <c r="E141" s="66">
        <v>8</v>
      </c>
      <c r="F141" s="67">
        <v>0.2</v>
      </c>
      <c r="G141" s="157" t="s">
        <v>239</v>
      </c>
      <c r="H141" s="174" t="s">
        <v>1363</v>
      </c>
      <c r="I141" s="175" t="s">
        <v>1355</v>
      </c>
      <c r="J141" s="205" t="s">
        <v>1234</v>
      </c>
      <c r="K141" s="68" t="s">
        <v>1369</v>
      </c>
      <c r="L141" s="69">
        <v>9.0000000000000002E-6</v>
      </c>
      <c r="M141" s="157" t="s">
        <v>1362</v>
      </c>
      <c r="N141" s="174"/>
      <c r="O141" s="175" t="s">
        <v>1202</v>
      </c>
    </row>
    <row r="142" spans="1:15" s="85" customFormat="1" x14ac:dyDescent="0.2">
      <c r="A142" s="59" t="str">
        <f>'Residential Summary'!A142</f>
        <v>Pesticides and Herbicides</v>
      </c>
      <c r="B142" s="70"/>
      <c r="C142" s="91"/>
      <c r="D142" s="542"/>
      <c r="E142" s="82"/>
      <c r="F142" s="83"/>
      <c r="G142" s="157"/>
      <c r="H142" s="174"/>
      <c r="I142" s="175"/>
      <c r="J142" s="189"/>
      <c r="K142" s="98"/>
      <c r="L142" s="84"/>
      <c r="M142" s="157"/>
      <c r="N142" s="174"/>
      <c r="O142" s="175"/>
    </row>
    <row r="143" spans="1:15" x14ac:dyDescent="0.2">
      <c r="A143" s="59">
        <f>'Residential Summary'!A143</f>
        <v>0</v>
      </c>
      <c r="B143" s="70" t="str">
        <f>'Residential Summary'!B143</f>
        <v>Aldrin</v>
      </c>
      <c r="C143" s="91" t="s">
        <v>800</v>
      </c>
      <c r="D143" s="542"/>
      <c r="E143" s="66">
        <v>2</v>
      </c>
      <c r="F143" s="67">
        <v>0.06</v>
      </c>
      <c r="G143" s="157" t="s">
        <v>1362</v>
      </c>
      <c r="H143" s="174" t="s">
        <v>1363</v>
      </c>
      <c r="I143" s="175" t="s">
        <v>1355</v>
      </c>
      <c r="J143" s="205" t="s">
        <v>210</v>
      </c>
      <c r="K143" s="68" t="s">
        <v>1369</v>
      </c>
      <c r="L143" s="69">
        <v>1.0000000000000001E-5</v>
      </c>
      <c r="M143" s="157" t="s">
        <v>1362</v>
      </c>
      <c r="N143" s="174"/>
      <c r="O143" s="175" t="s">
        <v>1355</v>
      </c>
    </row>
    <row r="144" spans="1:15" x14ac:dyDescent="0.2">
      <c r="A144" s="59">
        <f>'Residential Summary'!A144</f>
        <v>0</v>
      </c>
      <c r="B144" s="70" t="str">
        <f>'Residential Summary'!B144</f>
        <v>Carbazole</v>
      </c>
      <c r="C144" s="91" t="s">
        <v>801</v>
      </c>
      <c r="D144" s="542"/>
      <c r="E144" s="66">
        <v>1310</v>
      </c>
      <c r="F144" s="67"/>
      <c r="G144" s="157"/>
      <c r="H144" s="174"/>
      <c r="I144" s="175"/>
      <c r="J144" s="205" t="s">
        <v>204</v>
      </c>
      <c r="K144" s="68" t="s">
        <v>1369</v>
      </c>
      <c r="L144" s="69">
        <v>1.0000000000000001E-5</v>
      </c>
      <c r="M144" s="157" t="s">
        <v>189</v>
      </c>
      <c r="N144" s="174" t="s">
        <v>1363</v>
      </c>
      <c r="O144" s="175" t="s">
        <v>1355</v>
      </c>
    </row>
    <row r="145" spans="1:15" s="85" customFormat="1" x14ac:dyDescent="0.2">
      <c r="A145" s="59">
        <f>'Residential Summary'!A145</f>
        <v>0</v>
      </c>
      <c r="B145" s="70" t="str">
        <f>'Residential Summary'!B145</f>
        <v>Chloramben</v>
      </c>
      <c r="C145" s="91" t="s">
        <v>802</v>
      </c>
      <c r="D145" s="542"/>
      <c r="E145" s="82">
        <v>3200</v>
      </c>
      <c r="F145" s="83">
        <v>0.2</v>
      </c>
      <c r="G145" s="157" t="s">
        <v>1362</v>
      </c>
      <c r="H145" s="174" t="s">
        <v>1363</v>
      </c>
      <c r="I145" s="175" t="s">
        <v>1355</v>
      </c>
      <c r="J145" s="189" t="s">
        <v>232</v>
      </c>
      <c r="K145" s="98" t="s">
        <v>1239</v>
      </c>
      <c r="L145" s="84" t="s">
        <v>1357</v>
      </c>
      <c r="M145" s="157"/>
      <c r="N145" s="174"/>
      <c r="O145" s="175"/>
    </row>
    <row r="146" spans="1:15" x14ac:dyDescent="0.2">
      <c r="A146" s="59">
        <f>'Residential Summary'!A146</f>
        <v>0</v>
      </c>
      <c r="B146" s="70" t="str">
        <f>'Residential Summary'!B146</f>
        <v>Chlordane</v>
      </c>
      <c r="C146" s="91" t="s">
        <v>803</v>
      </c>
      <c r="D146" s="542"/>
      <c r="E146" s="66">
        <v>74</v>
      </c>
      <c r="F146" s="67">
        <v>0.2</v>
      </c>
      <c r="G146" s="157" t="s">
        <v>1362</v>
      </c>
      <c r="H146" s="174"/>
      <c r="I146" s="175" t="s">
        <v>1355</v>
      </c>
      <c r="J146" s="205" t="s">
        <v>210</v>
      </c>
      <c r="K146" s="68" t="s">
        <v>1369</v>
      </c>
      <c r="L146" s="69">
        <v>1.0000000000000001E-5</v>
      </c>
      <c r="M146" s="157" t="s">
        <v>1362</v>
      </c>
      <c r="N146" s="174"/>
      <c r="O146" s="175" t="s">
        <v>1355</v>
      </c>
    </row>
    <row r="147" spans="1:15" x14ac:dyDescent="0.2">
      <c r="A147" s="59">
        <f>'Residential Summary'!A147</f>
        <v>0</v>
      </c>
      <c r="B147" s="70" t="str">
        <f>'Residential Summary'!B147</f>
        <v>4, 4' - DDD</v>
      </c>
      <c r="C147" s="91" t="s">
        <v>804</v>
      </c>
      <c r="D147" s="542"/>
      <c r="E147" s="66">
        <v>125</v>
      </c>
      <c r="F147" s="67" t="s">
        <v>1357</v>
      </c>
      <c r="G147" s="157"/>
      <c r="H147" s="174"/>
      <c r="I147" s="175"/>
      <c r="J147" s="205" t="s">
        <v>204</v>
      </c>
      <c r="K147" s="68" t="s">
        <v>1369</v>
      </c>
      <c r="L147" s="69">
        <v>1.0000000000000001E-5</v>
      </c>
      <c r="M147" s="157" t="s">
        <v>1362</v>
      </c>
      <c r="N147" s="174"/>
      <c r="O147" s="175" t="s">
        <v>1355</v>
      </c>
    </row>
    <row r="148" spans="1:15" x14ac:dyDescent="0.2">
      <c r="A148" s="59">
        <f>'Residential Summary'!A148</f>
        <v>0</v>
      </c>
      <c r="B148" s="70" t="str">
        <f>'Residential Summary'!B148</f>
        <v>4, 4' - DDE</v>
      </c>
      <c r="C148" s="91" t="s">
        <v>805</v>
      </c>
      <c r="D148" s="542"/>
      <c r="E148" s="66">
        <v>80</v>
      </c>
      <c r="F148" s="67" t="s">
        <v>1357</v>
      </c>
      <c r="G148" s="157"/>
      <c r="H148" s="174"/>
      <c r="I148" s="175"/>
      <c r="J148" s="205" t="s">
        <v>204</v>
      </c>
      <c r="K148" s="68" t="s">
        <v>1369</v>
      </c>
      <c r="L148" s="69">
        <v>1.0000000000000001E-5</v>
      </c>
      <c r="M148" s="157" t="s">
        <v>1362</v>
      </c>
      <c r="N148" s="174"/>
      <c r="O148" s="175" t="s">
        <v>1355</v>
      </c>
    </row>
    <row r="149" spans="1:15" x14ac:dyDescent="0.2">
      <c r="A149" s="59">
        <f>'Residential Summary'!A149</f>
        <v>0</v>
      </c>
      <c r="B149" s="70" t="str">
        <f>'Residential Summary'!B149</f>
        <v>4, 4' - DDT</v>
      </c>
      <c r="C149" s="91" t="s">
        <v>806</v>
      </c>
      <c r="D149" s="542"/>
      <c r="E149" s="66">
        <v>88</v>
      </c>
      <c r="F149" s="67">
        <v>0.2</v>
      </c>
      <c r="G149" s="157" t="s">
        <v>1362</v>
      </c>
      <c r="H149" s="174" t="s">
        <v>1363</v>
      </c>
      <c r="I149" s="175" t="s">
        <v>1355</v>
      </c>
      <c r="J149" s="205" t="s">
        <v>210</v>
      </c>
      <c r="K149" s="68" t="s">
        <v>1369</v>
      </c>
      <c r="L149" s="69">
        <v>1.0000000000000001E-5</v>
      </c>
      <c r="M149" s="157" t="s">
        <v>1362</v>
      </c>
      <c r="N149" s="174"/>
      <c r="O149" s="175" t="s">
        <v>1355</v>
      </c>
    </row>
    <row r="150" spans="1:15" x14ac:dyDescent="0.2">
      <c r="A150" s="59">
        <f>'Residential Summary'!A150</f>
        <v>0</v>
      </c>
      <c r="B150" s="70" t="str">
        <f>'Residential Summary'!B150</f>
        <v>Diazinon</v>
      </c>
      <c r="C150" s="91" t="s">
        <v>807</v>
      </c>
      <c r="D150" s="542"/>
      <c r="E150" s="66">
        <v>200</v>
      </c>
      <c r="F150" s="67">
        <v>0.2</v>
      </c>
      <c r="G150" s="157" t="s">
        <v>189</v>
      </c>
      <c r="H150" s="174" t="s">
        <v>1363</v>
      </c>
      <c r="I150" s="175" t="s">
        <v>1355</v>
      </c>
      <c r="J150" s="205" t="s">
        <v>1390</v>
      </c>
      <c r="K150" s="68" t="s">
        <v>1357</v>
      </c>
      <c r="L150" s="69" t="s">
        <v>1357</v>
      </c>
      <c r="M150" s="157"/>
      <c r="N150" s="174"/>
      <c r="O150" s="175"/>
    </row>
    <row r="151" spans="1:15" s="85" customFormat="1" x14ac:dyDescent="0.2">
      <c r="A151" s="59">
        <f>'Residential Summary'!A151</f>
        <v>0</v>
      </c>
      <c r="B151" s="70" t="str">
        <f>'Residential Summary'!B151</f>
        <v>2,4-Dichlorophenoxyacetic acid (2,4-D)</v>
      </c>
      <c r="C151" s="91" t="s">
        <v>808</v>
      </c>
      <c r="D151" s="542"/>
      <c r="E151" s="82">
        <v>2200</v>
      </c>
      <c r="F151" s="83">
        <v>0.2</v>
      </c>
      <c r="G151" s="157" t="s">
        <v>1362</v>
      </c>
      <c r="H151" s="174" t="s">
        <v>1363</v>
      </c>
      <c r="I151" s="175" t="s">
        <v>1355</v>
      </c>
      <c r="J151" s="189" t="s">
        <v>1226</v>
      </c>
      <c r="K151" s="98" t="s">
        <v>1357</v>
      </c>
      <c r="L151" s="84" t="s">
        <v>1357</v>
      </c>
      <c r="M151" s="157"/>
      <c r="N151" s="174"/>
      <c r="O151" s="175"/>
    </row>
    <row r="152" spans="1:15" s="85" customFormat="1" x14ac:dyDescent="0.2">
      <c r="A152" s="59">
        <f>'Residential Summary'!A152</f>
        <v>0</v>
      </c>
      <c r="B152" s="70" t="str">
        <f>'Residential Summary'!B152</f>
        <v>4-(2,4-Dichlorophenoxy) butyric acid (2,4-DB)</v>
      </c>
      <c r="C152" s="91" t="s">
        <v>809</v>
      </c>
      <c r="D152" s="542"/>
      <c r="E152" s="82">
        <v>1750</v>
      </c>
      <c r="F152" s="83">
        <v>0.2</v>
      </c>
      <c r="G152" s="157" t="s">
        <v>1362</v>
      </c>
      <c r="H152" s="174" t="s">
        <v>1363</v>
      </c>
      <c r="I152" s="175" t="s">
        <v>1355</v>
      </c>
      <c r="J152" s="189" t="s">
        <v>1247</v>
      </c>
      <c r="K152" s="98" t="s">
        <v>1357</v>
      </c>
      <c r="L152" s="84" t="s">
        <v>1357</v>
      </c>
      <c r="M152" s="157"/>
      <c r="N152" s="174"/>
      <c r="O152" s="175"/>
    </row>
    <row r="153" spans="1:15" s="85" customFormat="1" x14ac:dyDescent="0.2">
      <c r="A153" s="59">
        <f>'Residential Summary'!A153</f>
        <v>0</v>
      </c>
      <c r="B153" s="70" t="str">
        <f>'Residential Summary'!B153</f>
        <v>Dieldrin</v>
      </c>
      <c r="C153" s="91" t="s">
        <v>810</v>
      </c>
      <c r="D153" s="542"/>
      <c r="E153" s="82">
        <v>2</v>
      </c>
      <c r="F153" s="83">
        <v>0.04</v>
      </c>
      <c r="G153" s="157" t="s">
        <v>1362</v>
      </c>
      <c r="H153" s="174" t="s">
        <v>1363</v>
      </c>
      <c r="I153" s="175" t="s">
        <v>1355</v>
      </c>
      <c r="J153" s="189" t="s">
        <v>210</v>
      </c>
      <c r="K153" s="98" t="s">
        <v>1369</v>
      </c>
      <c r="L153" s="84">
        <v>1.0000000000000001E-5</v>
      </c>
      <c r="M153" s="157" t="s">
        <v>1362</v>
      </c>
      <c r="N153" s="174"/>
      <c r="O153" s="175" t="s">
        <v>1355</v>
      </c>
    </row>
    <row r="154" spans="1:15" s="85" customFormat="1" x14ac:dyDescent="0.2">
      <c r="A154" s="59">
        <f>'Residential Summary'!A154</f>
        <v>0</v>
      </c>
      <c r="B154" s="70" t="str">
        <f>'Residential Summary'!B154</f>
        <v>Endosulfan</v>
      </c>
      <c r="C154" s="91" t="s">
        <v>811</v>
      </c>
      <c r="D154" s="542"/>
      <c r="E154" s="82">
        <v>700</v>
      </c>
      <c r="F154" s="83">
        <v>0.2</v>
      </c>
      <c r="G154" s="157" t="s">
        <v>1362</v>
      </c>
      <c r="H154" s="174"/>
      <c r="I154" s="175" t="s">
        <v>1355</v>
      </c>
      <c r="J154" s="189" t="s">
        <v>1250</v>
      </c>
      <c r="K154" s="98" t="s">
        <v>1357</v>
      </c>
      <c r="L154" s="69" t="s">
        <v>1357</v>
      </c>
      <c r="M154" s="157"/>
      <c r="N154" s="174"/>
      <c r="O154" s="175"/>
    </row>
    <row r="155" spans="1:15" s="85" customFormat="1" x14ac:dyDescent="0.2">
      <c r="A155" s="59">
        <f>'Residential Summary'!A155</f>
        <v>0</v>
      </c>
      <c r="B155" s="70" t="str">
        <f>'Residential Summary'!B155</f>
        <v>Endrin</v>
      </c>
      <c r="C155" s="91" t="s">
        <v>568</v>
      </c>
      <c r="D155" s="542"/>
      <c r="E155" s="82">
        <v>56</v>
      </c>
      <c r="F155" s="83">
        <v>0.2</v>
      </c>
      <c r="G155" s="157" t="s">
        <v>1362</v>
      </c>
      <c r="H155" s="174"/>
      <c r="I155" s="175" t="s">
        <v>1355</v>
      </c>
      <c r="J155" s="189" t="s">
        <v>1159</v>
      </c>
      <c r="K155" s="98" t="s">
        <v>1373</v>
      </c>
      <c r="L155" s="69" t="s">
        <v>1357</v>
      </c>
      <c r="M155" s="157"/>
      <c r="N155" s="174"/>
      <c r="O155" s="175"/>
    </row>
    <row r="156" spans="1:15" ht="21.75" x14ac:dyDescent="0.2">
      <c r="A156" s="59">
        <f>'Residential Summary'!A156</f>
        <v>0</v>
      </c>
      <c r="B156" s="70" t="str">
        <f>'Residential Summary'!B156</f>
        <v>Heptachlor</v>
      </c>
      <c r="C156" s="91" t="s">
        <v>569</v>
      </c>
      <c r="D156" s="542"/>
      <c r="E156" s="66">
        <v>3.5</v>
      </c>
      <c r="F156" s="67">
        <v>0.01</v>
      </c>
      <c r="G156" s="157" t="s">
        <v>1362</v>
      </c>
      <c r="H156" s="174" t="s">
        <v>1363</v>
      </c>
      <c r="I156" s="177" t="s">
        <v>1355</v>
      </c>
      <c r="J156" s="205" t="s">
        <v>210</v>
      </c>
      <c r="K156" s="68" t="s">
        <v>1369</v>
      </c>
      <c r="L156" s="69">
        <v>1.0000000000000001E-5</v>
      </c>
      <c r="M156" s="157" t="s">
        <v>1362</v>
      </c>
      <c r="N156" s="174"/>
      <c r="O156" s="177" t="s">
        <v>1202</v>
      </c>
    </row>
    <row r="157" spans="1:15" x14ac:dyDescent="0.2">
      <c r="A157" s="59">
        <f>'Residential Summary'!A157</f>
        <v>0</v>
      </c>
      <c r="B157" s="70" t="str">
        <f>'Residential Summary'!B157</f>
        <v>Heptachlor epoxide</v>
      </c>
      <c r="C157" s="91" t="s">
        <v>570</v>
      </c>
      <c r="D157" s="542"/>
      <c r="E157" s="66">
        <v>3</v>
      </c>
      <c r="F157" s="67">
        <v>0.2</v>
      </c>
      <c r="G157" s="157" t="s">
        <v>1362</v>
      </c>
      <c r="H157" s="174" t="s">
        <v>1363</v>
      </c>
      <c r="I157" s="177" t="s">
        <v>1355</v>
      </c>
      <c r="J157" s="205" t="s">
        <v>210</v>
      </c>
      <c r="K157" s="68" t="s">
        <v>1369</v>
      </c>
      <c r="L157" s="69">
        <v>1.0000000000000001E-5</v>
      </c>
      <c r="M157" s="157" t="s">
        <v>1362</v>
      </c>
      <c r="N157" s="174"/>
      <c r="O157" s="177" t="s">
        <v>1355</v>
      </c>
    </row>
    <row r="158" spans="1:15" x14ac:dyDescent="0.2">
      <c r="A158" s="59">
        <f>'Residential Summary'!A158</f>
        <v>0</v>
      </c>
      <c r="B158" s="70" t="str">
        <f>'Residential Summary'!B158</f>
        <v>alpha-Hexachlorocyclohexane</v>
      </c>
      <c r="C158" s="91" t="s">
        <v>571</v>
      </c>
      <c r="D158" s="542"/>
      <c r="E158" s="66">
        <v>3.5</v>
      </c>
      <c r="F158" s="67" t="s">
        <v>1357</v>
      </c>
      <c r="G158" s="157"/>
      <c r="H158" s="174"/>
      <c r="I158" s="177"/>
      <c r="J158" s="205" t="s">
        <v>204</v>
      </c>
      <c r="K158" s="68" t="s">
        <v>1369</v>
      </c>
      <c r="L158" s="69">
        <v>1.0000000000000001E-5</v>
      </c>
      <c r="M158" s="157" t="s">
        <v>1362</v>
      </c>
      <c r="N158" s="174"/>
      <c r="O158" s="177" t="s">
        <v>1355</v>
      </c>
    </row>
    <row r="159" spans="1:15" x14ac:dyDescent="0.2">
      <c r="A159" s="59">
        <f>'Residential Summary'!A159</f>
        <v>0</v>
      </c>
      <c r="B159" s="70" t="str">
        <f>'Residential Summary'!B159</f>
        <v>beta-Hexachlorocyclohexane</v>
      </c>
      <c r="C159" s="91" t="s">
        <v>572</v>
      </c>
      <c r="D159" s="542"/>
      <c r="E159" s="66">
        <v>15</v>
      </c>
      <c r="F159" s="67" t="s">
        <v>1357</v>
      </c>
      <c r="G159" s="157"/>
      <c r="H159" s="174"/>
      <c r="I159" s="177"/>
      <c r="J159" s="205" t="s">
        <v>1231</v>
      </c>
      <c r="K159" s="68" t="s">
        <v>215</v>
      </c>
      <c r="L159" s="69">
        <v>1.0000000000000001E-5</v>
      </c>
      <c r="M159" s="157" t="s">
        <v>1362</v>
      </c>
      <c r="N159" s="174"/>
      <c r="O159" s="177" t="s">
        <v>1355</v>
      </c>
    </row>
    <row r="160" spans="1:15" x14ac:dyDescent="0.2">
      <c r="A160" s="59">
        <f>'Residential Summary'!A160</f>
        <v>0</v>
      </c>
      <c r="B160" s="70" t="str">
        <f>'Residential Summary'!B160</f>
        <v>gamma-Hexachlorocyclohexane (gamma-BHC, Lindane)</v>
      </c>
      <c r="C160" s="91" t="s">
        <v>573</v>
      </c>
      <c r="D160" s="542"/>
      <c r="E160" s="66">
        <v>15</v>
      </c>
      <c r="F160" s="67">
        <v>0.05</v>
      </c>
      <c r="G160" s="157" t="s">
        <v>1362</v>
      </c>
      <c r="H160" s="174" t="s">
        <v>1363</v>
      </c>
      <c r="I160" s="175" t="s">
        <v>1355</v>
      </c>
      <c r="J160" s="205" t="s">
        <v>1213</v>
      </c>
      <c r="K160" s="98" t="s">
        <v>1153</v>
      </c>
      <c r="L160" s="69">
        <v>1.0000000000000001E-5</v>
      </c>
      <c r="M160" s="157" t="s">
        <v>189</v>
      </c>
      <c r="N160" s="174"/>
      <c r="O160" s="175" t="s">
        <v>1355</v>
      </c>
    </row>
    <row r="161" spans="1:15" x14ac:dyDescent="0.2">
      <c r="A161" s="59">
        <f>'Residential Summary'!A161</f>
        <v>0</v>
      </c>
      <c r="B161" s="70" t="str">
        <f>'Residential Summary'!B161</f>
        <v>Hexachlorocyclohexane, technical grade</v>
      </c>
      <c r="C161" s="91" t="s">
        <v>574</v>
      </c>
      <c r="D161" s="542"/>
      <c r="E161" s="66">
        <v>11</v>
      </c>
      <c r="F161" s="67" t="s">
        <v>1357</v>
      </c>
      <c r="G161" s="157"/>
      <c r="H161" s="174"/>
      <c r="I161" s="177"/>
      <c r="J161" s="205" t="s">
        <v>204</v>
      </c>
      <c r="K161" s="68" t="s">
        <v>1369</v>
      </c>
      <c r="L161" s="69">
        <v>1.0000000000000001E-5</v>
      </c>
      <c r="M161" s="157" t="s">
        <v>1362</v>
      </c>
      <c r="N161" s="174"/>
      <c r="O161" s="177" t="s">
        <v>1355</v>
      </c>
    </row>
    <row r="162" spans="1:15" ht="21.75" x14ac:dyDescent="0.2">
      <c r="A162" s="59">
        <f>'Residential Summary'!A162</f>
        <v>0</v>
      </c>
      <c r="B162" s="70" t="str">
        <f>'Residential Summary'!B162</f>
        <v>Methoxychlor</v>
      </c>
      <c r="C162" s="91" t="s">
        <v>575</v>
      </c>
      <c r="D162" s="542"/>
      <c r="E162" s="66">
        <v>50</v>
      </c>
      <c r="F162" s="67">
        <v>0.2</v>
      </c>
      <c r="G162" s="157" t="s">
        <v>1367</v>
      </c>
      <c r="H162" s="174"/>
      <c r="I162" s="177" t="s">
        <v>1202</v>
      </c>
      <c r="J162" s="193" t="s">
        <v>284</v>
      </c>
      <c r="K162" s="68" t="s">
        <v>1373</v>
      </c>
      <c r="L162" s="69" t="s">
        <v>1357</v>
      </c>
      <c r="M162" s="157"/>
      <c r="N162" s="174"/>
      <c r="O162" s="177"/>
    </row>
    <row r="163" spans="1:15" x14ac:dyDescent="0.2">
      <c r="A163" s="59">
        <f>'Residential Summary'!A163</f>
        <v>0</v>
      </c>
      <c r="B163" s="70" t="str">
        <f>'Residential Summary'!B163</f>
        <v>2-Methyl-4-chloropphenoxyacetic acid (MCPA)</v>
      </c>
      <c r="C163" s="91" t="s">
        <v>576</v>
      </c>
      <c r="D163" s="542"/>
      <c r="E163" s="66">
        <v>110</v>
      </c>
      <c r="F163" s="67">
        <v>0.2</v>
      </c>
      <c r="G163" s="157" t="s">
        <v>1362</v>
      </c>
      <c r="H163" s="174" t="s">
        <v>1363</v>
      </c>
      <c r="I163" s="177" t="s">
        <v>1355</v>
      </c>
      <c r="J163" s="205" t="s">
        <v>190</v>
      </c>
      <c r="K163" s="68" t="s">
        <v>1357</v>
      </c>
      <c r="L163" s="69" t="s">
        <v>1357</v>
      </c>
      <c r="M163" s="157"/>
      <c r="N163" s="174"/>
      <c r="O163" s="177"/>
    </row>
    <row r="164" spans="1:15" x14ac:dyDescent="0.2">
      <c r="A164" s="59">
        <f>'Residential Summary'!A164</f>
        <v>0</v>
      </c>
      <c r="B164" s="70" t="str">
        <f>'Residential Summary'!B164</f>
        <v>2-(2-Methyl-4-chlorophenoxy)propionic acid (MCPP)</v>
      </c>
      <c r="C164" s="91" t="s">
        <v>577</v>
      </c>
      <c r="D164" s="542"/>
      <c r="E164" s="66">
        <v>220</v>
      </c>
      <c r="F164" s="67">
        <v>0.2</v>
      </c>
      <c r="G164" s="157" t="s">
        <v>1362</v>
      </c>
      <c r="H164" s="174" t="s">
        <v>1363</v>
      </c>
      <c r="I164" s="177" t="s">
        <v>1355</v>
      </c>
      <c r="J164" s="205" t="s">
        <v>1183</v>
      </c>
      <c r="K164" s="68" t="s">
        <v>1357</v>
      </c>
      <c r="L164" s="69" t="s">
        <v>1357</v>
      </c>
      <c r="M164" s="157"/>
      <c r="N164" s="174"/>
      <c r="O164" s="177"/>
    </row>
    <row r="165" spans="1:15" ht="21.75" x14ac:dyDescent="0.2">
      <c r="A165" s="59">
        <f>'Residential Summary'!A165</f>
        <v>0</v>
      </c>
      <c r="B165" s="70" t="str">
        <f>'Residential Summary'!B165</f>
        <v>Metolachlor</v>
      </c>
      <c r="C165" s="91" t="s">
        <v>578</v>
      </c>
      <c r="D165" s="542"/>
      <c r="E165" s="66">
        <v>3300</v>
      </c>
      <c r="F165" s="67">
        <v>0.2</v>
      </c>
      <c r="G165" s="157" t="s">
        <v>1362</v>
      </c>
      <c r="H165" s="174" t="s">
        <v>1363</v>
      </c>
      <c r="I165" s="177" t="s">
        <v>1355</v>
      </c>
      <c r="J165" s="193" t="s">
        <v>285</v>
      </c>
      <c r="K165" s="68" t="s">
        <v>215</v>
      </c>
      <c r="L165" s="69" t="s">
        <v>1357</v>
      </c>
      <c r="M165" s="157"/>
      <c r="N165" s="174"/>
      <c r="O165" s="177"/>
    </row>
    <row r="166" spans="1:15" s="85" customFormat="1" x14ac:dyDescent="0.2">
      <c r="A166" s="59">
        <f>'Residential Summary'!A166</f>
        <v>0</v>
      </c>
      <c r="B166" s="70" t="str">
        <f>'Residential Summary'!B166</f>
        <v>Picloram</v>
      </c>
      <c r="C166" s="138" t="s">
        <v>579</v>
      </c>
      <c r="D166" s="542"/>
      <c r="E166" s="82">
        <v>15000</v>
      </c>
      <c r="F166" s="83">
        <v>0.2</v>
      </c>
      <c r="G166" s="157" t="s">
        <v>1362</v>
      </c>
      <c r="H166" s="174" t="s">
        <v>1363</v>
      </c>
      <c r="I166" s="175" t="s">
        <v>1355</v>
      </c>
      <c r="J166" s="189" t="s">
        <v>232</v>
      </c>
      <c r="K166" s="98" t="s">
        <v>1357</v>
      </c>
      <c r="L166" s="84" t="s">
        <v>1357</v>
      </c>
      <c r="M166" s="157"/>
      <c r="N166" s="174"/>
      <c r="O166" s="175"/>
    </row>
    <row r="167" spans="1:15" x14ac:dyDescent="0.2">
      <c r="A167" s="59">
        <f>'Residential Summary'!A167</f>
        <v>0</v>
      </c>
      <c r="B167" s="70" t="str">
        <f>'Residential Summary'!B167</f>
        <v>Terbufos</v>
      </c>
      <c r="C167" s="91" t="s">
        <v>580</v>
      </c>
      <c r="D167" s="542"/>
      <c r="E167" s="66">
        <v>3.5</v>
      </c>
      <c r="F167" s="67">
        <v>0.2</v>
      </c>
      <c r="G167" s="157" t="s">
        <v>189</v>
      </c>
      <c r="H167" s="174" t="s">
        <v>1363</v>
      </c>
      <c r="I167" s="175" t="s">
        <v>1355</v>
      </c>
      <c r="J167" s="205" t="s">
        <v>1390</v>
      </c>
      <c r="K167" s="68" t="s">
        <v>1357</v>
      </c>
      <c r="L167" s="69" t="s">
        <v>1357</v>
      </c>
      <c r="M167" s="157"/>
      <c r="N167" s="174"/>
      <c r="O167" s="175"/>
    </row>
    <row r="168" spans="1:15" x14ac:dyDescent="0.2">
      <c r="A168" s="59">
        <f>'Residential Summary'!A168</f>
        <v>0</v>
      </c>
      <c r="B168" s="70" t="str">
        <f>'Residential Summary'!B168</f>
        <v>Toxaphene</v>
      </c>
      <c r="C168" s="91" t="s">
        <v>581</v>
      </c>
      <c r="D168" s="542"/>
      <c r="E168" s="66">
        <v>28</v>
      </c>
      <c r="F168" s="67" t="s">
        <v>1357</v>
      </c>
      <c r="G168" s="157"/>
      <c r="H168" s="174"/>
      <c r="I168" s="175"/>
      <c r="J168" s="205" t="s">
        <v>204</v>
      </c>
      <c r="K168" s="98" t="s">
        <v>1369</v>
      </c>
      <c r="L168" s="69">
        <v>1.0000000000000001E-5</v>
      </c>
      <c r="M168" s="157" t="s">
        <v>1362</v>
      </c>
      <c r="N168" s="174"/>
      <c r="O168" s="175" t="s">
        <v>1355</v>
      </c>
    </row>
    <row r="169" spans="1:15" s="85" customFormat="1" x14ac:dyDescent="0.2">
      <c r="A169" s="59">
        <f>'Residential Summary'!A169</f>
        <v>0</v>
      </c>
      <c r="B169" s="70" t="str">
        <f>'Residential Summary'!B169</f>
        <v>2,4,5-Trichlorophenoxyacetic acid (2,4,5-T)</v>
      </c>
      <c r="C169" s="91" t="s">
        <v>582</v>
      </c>
      <c r="D169" s="542"/>
      <c r="E169" s="82">
        <v>2150</v>
      </c>
      <c r="F169" s="83">
        <v>0.2</v>
      </c>
      <c r="G169" s="157" t="s">
        <v>1362</v>
      </c>
      <c r="H169" s="174" t="s">
        <v>1363</v>
      </c>
      <c r="I169" s="175" t="s">
        <v>1355</v>
      </c>
      <c r="J169" s="189" t="s">
        <v>1266</v>
      </c>
      <c r="K169" s="98" t="s">
        <v>1357</v>
      </c>
      <c r="L169" s="84" t="s">
        <v>1357</v>
      </c>
      <c r="M169" s="157"/>
      <c r="N169" s="174"/>
      <c r="O169" s="175"/>
    </row>
    <row r="170" spans="1:15" s="85" customFormat="1" x14ac:dyDescent="0.2">
      <c r="A170" s="59" t="str">
        <f>'Residential Summary'!A170</f>
        <v>Dioxins and Furans</v>
      </c>
      <c r="B170" s="70"/>
      <c r="C170" s="91"/>
      <c r="D170" s="542"/>
      <c r="E170" s="82"/>
      <c r="F170" s="83"/>
      <c r="G170" s="157"/>
      <c r="H170" s="174"/>
      <c r="I170" s="175"/>
      <c r="J170" s="189"/>
      <c r="K170" s="98"/>
      <c r="L170" s="84"/>
      <c r="M170" s="157"/>
      <c r="N170" s="174"/>
      <c r="O170" s="175"/>
    </row>
    <row r="171" spans="1:15" s="85" customFormat="1" x14ac:dyDescent="0.2">
      <c r="A171" s="59">
        <f>'Residential Summary'!A171</f>
        <v>0</v>
      </c>
      <c r="B171" s="70" t="str">
        <f>'Residential Summary'!B171</f>
        <v>Hexachlorodibenzodioxin mixture</v>
      </c>
      <c r="C171" s="91" t="s">
        <v>583</v>
      </c>
      <c r="D171" s="542"/>
      <c r="E171" s="82">
        <v>5.0000000000000001E-3</v>
      </c>
      <c r="F171" s="83" t="s">
        <v>1357</v>
      </c>
      <c r="G171" s="157"/>
      <c r="H171" s="174"/>
      <c r="I171" s="175"/>
      <c r="J171" s="189" t="s">
        <v>204</v>
      </c>
      <c r="K171" s="98" t="s">
        <v>1369</v>
      </c>
      <c r="L171" s="84">
        <v>1.0000000000000001E-5</v>
      </c>
      <c r="M171" s="157" t="s">
        <v>1362</v>
      </c>
      <c r="N171" s="174"/>
      <c r="O171" s="175" t="s">
        <v>1355</v>
      </c>
    </row>
    <row r="172" spans="1:15" x14ac:dyDescent="0.2">
      <c r="A172" s="59">
        <f>'Residential Summary'!A172</f>
        <v>0</v>
      </c>
      <c r="B172" s="70" t="str">
        <f>'Residential Summary'!B172</f>
        <v>2,3,7,8-TCDD (or 2,3,7,8-TCDD equivalents)</v>
      </c>
      <c r="C172" s="91" t="s">
        <v>584</v>
      </c>
      <c r="D172" s="542"/>
      <c r="E172" s="66">
        <v>3.4999999999999997E-5</v>
      </c>
      <c r="F172" s="67" t="s">
        <v>1357</v>
      </c>
      <c r="G172" s="157"/>
      <c r="H172" s="174"/>
      <c r="I172" s="175"/>
      <c r="J172" s="205" t="s">
        <v>1234</v>
      </c>
      <c r="K172" s="68" t="s">
        <v>593</v>
      </c>
      <c r="L172" s="69">
        <v>1.0000000000000001E-5</v>
      </c>
      <c r="M172" s="157" t="s">
        <v>239</v>
      </c>
      <c r="N172" s="174"/>
      <c r="O172" s="175" t="s">
        <v>1355</v>
      </c>
    </row>
    <row r="173" spans="1:15" x14ac:dyDescent="0.2">
      <c r="A173" s="59" t="str">
        <f>'Residential Summary'!A173</f>
        <v>Explosives</v>
      </c>
      <c r="B173" s="70"/>
      <c r="C173" s="106"/>
      <c r="D173" s="542"/>
      <c r="E173" s="41"/>
      <c r="F173" s="34"/>
      <c r="G173" s="158"/>
      <c r="H173" s="179"/>
      <c r="I173" s="180"/>
      <c r="J173" s="109"/>
      <c r="K173" s="8"/>
      <c r="L173" s="36"/>
      <c r="M173" s="158"/>
      <c r="N173" s="179"/>
      <c r="O173" s="180"/>
    </row>
    <row r="174" spans="1:15" x14ac:dyDescent="0.2">
      <c r="A174" s="59">
        <f>'Residential Summary'!A174</f>
        <v>0</v>
      </c>
      <c r="B174" s="70" t="str">
        <f>'Residential Summary'!B174</f>
        <v>1,3 - DNB</v>
      </c>
      <c r="C174" s="106" t="s">
        <v>585</v>
      </c>
      <c r="D174" s="22"/>
      <c r="E174" s="41">
        <v>13</v>
      </c>
      <c r="F174" s="71">
        <v>0.2</v>
      </c>
      <c r="G174" s="158" t="s">
        <v>1362</v>
      </c>
      <c r="H174" s="169" t="s">
        <v>1363</v>
      </c>
      <c r="I174" s="180" t="s">
        <v>1355</v>
      </c>
      <c r="J174" s="109" t="s">
        <v>1272</v>
      </c>
      <c r="K174" s="8" t="s">
        <v>1373</v>
      </c>
      <c r="L174" s="36" t="s">
        <v>1357</v>
      </c>
      <c r="M174" s="158"/>
      <c r="N174" s="169"/>
      <c r="O174" s="180"/>
    </row>
    <row r="175" spans="1:15" x14ac:dyDescent="0.2">
      <c r="A175" s="59">
        <f>'Residential Summary'!A175</f>
        <v>0</v>
      </c>
      <c r="B175" s="70" t="str">
        <f>'Residential Summary'!B175</f>
        <v>2,4 - DNT</v>
      </c>
      <c r="C175" s="106" t="s">
        <v>586</v>
      </c>
      <c r="D175" s="22"/>
      <c r="E175" s="41">
        <v>355</v>
      </c>
      <c r="F175" s="71">
        <v>0.2</v>
      </c>
      <c r="G175" s="158" t="s">
        <v>1362</v>
      </c>
      <c r="H175" s="169" t="s">
        <v>1363</v>
      </c>
      <c r="I175" s="180" t="s">
        <v>1355</v>
      </c>
      <c r="J175" s="109" t="s">
        <v>1274</v>
      </c>
      <c r="K175" s="109" t="s">
        <v>1275</v>
      </c>
      <c r="L175" s="36"/>
      <c r="M175" s="158"/>
      <c r="N175" s="169"/>
      <c r="O175" s="180"/>
    </row>
    <row r="176" spans="1:15" x14ac:dyDescent="0.2">
      <c r="A176" s="59">
        <f>'Residential Summary'!A176</f>
        <v>0</v>
      </c>
      <c r="B176" s="70" t="str">
        <f>'Residential Summary'!B176</f>
        <v>2,6 - DNT</v>
      </c>
      <c r="C176" s="106" t="s">
        <v>587</v>
      </c>
      <c r="D176" s="22"/>
      <c r="E176" s="41">
        <v>175</v>
      </c>
      <c r="F176" s="71">
        <v>0.2</v>
      </c>
      <c r="G176" s="158" t="s">
        <v>189</v>
      </c>
      <c r="H176" s="169" t="s">
        <v>1363</v>
      </c>
      <c r="I176" s="180" t="s">
        <v>1355</v>
      </c>
      <c r="J176" s="109" t="s">
        <v>1277</v>
      </c>
      <c r="K176" s="109" t="s">
        <v>1275</v>
      </c>
      <c r="L176" s="36"/>
      <c r="M176" s="158"/>
      <c r="N176" s="169"/>
      <c r="O176" s="180"/>
    </row>
    <row r="177" spans="1:15" x14ac:dyDescent="0.2">
      <c r="A177" s="59">
        <f>'Residential Summary'!A177</f>
        <v>0</v>
      </c>
      <c r="B177" s="70" t="str">
        <f>'Residential Summary'!B177</f>
        <v>2,4- AND 2,6 DNT MIXTURE</v>
      </c>
      <c r="C177" s="106"/>
      <c r="D177" s="22"/>
      <c r="E177" s="41">
        <v>23</v>
      </c>
      <c r="F177" s="71" t="s">
        <v>1357</v>
      </c>
      <c r="G177" s="158"/>
      <c r="H177" s="169"/>
      <c r="I177" s="180"/>
      <c r="J177" s="109" t="s">
        <v>204</v>
      </c>
      <c r="K177" s="8" t="s">
        <v>1369</v>
      </c>
      <c r="L177" s="36">
        <v>1.0000000000000001E-5</v>
      </c>
      <c r="M177" s="158" t="s">
        <v>1362</v>
      </c>
      <c r="N177" s="169"/>
      <c r="O177" s="180" t="s">
        <v>1355</v>
      </c>
    </row>
    <row r="178" spans="1:15" x14ac:dyDescent="0.2">
      <c r="A178" s="59">
        <f>'Residential Summary'!A178</f>
        <v>0</v>
      </c>
      <c r="B178" s="70" t="str">
        <f>'Residential Summary'!B178</f>
        <v>HMX</v>
      </c>
      <c r="C178" s="106" t="s">
        <v>588</v>
      </c>
      <c r="D178" s="22"/>
      <c r="E178" s="41">
        <v>9560</v>
      </c>
      <c r="F178" s="71">
        <v>0.2</v>
      </c>
      <c r="G178" s="158" t="s">
        <v>1362</v>
      </c>
      <c r="H178" s="169" t="s">
        <v>1363</v>
      </c>
      <c r="I178" s="180" t="s">
        <v>1355</v>
      </c>
      <c r="J178" s="109" t="s">
        <v>232</v>
      </c>
      <c r="K178" s="8" t="s">
        <v>1373</v>
      </c>
      <c r="L178" s="36" t="s">
        <v>1357</v>
      </c>
      <c r="M178" s="158"/>
      <c r="N178" s="169"/>
      <c r="O178" s="180"/>
    </row>
    <row r="179" spans="1:15" x14ac:dyDescent="0.2">
      <c r="A179" s="59">
        <f>'Residential Summary'!A179</f>
        <v>0</v>
      </c>
      <c r="B179" s="70" t="str">
        <f>'Residential Summary'!B179</f>
        <v>RDX</v>
      </c>
      <c r="C179" s="106" t="s">
        <v>589</v>
      </c>
      <c r="D179" s="22"/>
      <c r="E179" s="41">
        <v>75</v>
      </c>
      <c r="F179" s="71">
        <v>0.08</v>
      </c>
      <c r="G179" s="158" t="s">
        <v>1362</v>
      </c>
      <c r="H179" s="169" t="s">
        <v>1363</v>
      </c>
      <c r="I179" s="180" t="s">
        <v>1281</v>
      </c>
      <c r="J179" s="109" t="s">
        <v>1282</v>
      </c>
      <c r="K179" s="8" t="s">
        <v>215</v>
      </c>
      <c r="L179" s="36">
        <v>1.0000000000000001E-5</v>
      </c>
      <c r="M179" s="158" t="s">
        <v>1362</v>
      </c>
      <c r="N179" s="169" t="s">
        <v>1363</v>
      </c>
      <c r="O179" s="180" t="s">
        <v>1281</v>
      </c>
    </row>
    <row r="180" spans="1:15" ht="21.75" x14ac:dyDescent="0.2">
      <c r="A180" s="59">
        <f>'Residential Summary'!A180</f>
        <v>0</v>
      </c>
      <c r="B180" s="70" t="str">
        <f>'Residential Summary'!B180</f>
        <v>1,3,5 - TNB</v>
      </c>
      <c r="C180" s="106" t="s">
        <v>590</v>
      </c>
      <c r="D180" s="22"/>
      <c r="E180" s="41">
        <v>3760</v>
      </c>
      <c r="F180" s="71">
        <v>0.2</v>
      </c>
      <c r="G180" s="158" t="s">
        <v>1362</v>
      </c>
      <c r="H180" s="169" t="s">
        <v>1363</v>
      </c>
      <c r="I180" s="180" t="s">
        <v>1370</v>
      </c>
      <c r="J180" s="109" t="s">
        <v>1284</v>
      </c>
      <c r="K180" s="8" t="s">
        <v>1357</v>
      </c>
      <c r="L180" s="36" t="s">
        <v>1357</v>
      </c>
      <c r="M180" s="158"/>
      <c r="N180" s="169"/>
      <c r="O180" s="180"/>
    </row>
    <row r="181" spans="1:15" ht="21.75" x14ac:dyDescent="0.2">
      <c r="A181" s="59">
        <f>'Residential Summary'!A181</f>
        <v>0</v>
      </c>
      <c r="B181" s="70" t="str">
        <f>'Residential Summary'!B181</f>
        <v>2,4,6 - TNT</v>
      </c>
      <c r="C181" s="102" t="s">
        <v>591</v>
      </c>
      <c r="D181" s="22"/>
      <c r="E181" s="39">
        <v>63</v>
      </c>
      <c r="F181" s="77">
        <v>0.2</v>
      </c>
      <c r="G181" s="156" t="s">
        <v>1362</v>
      </c>
      <c r="H181" s="181" t="s">
        <v>1363</v>
      </c>
      <c r="I181" s="180" t="s">
        <v>1370</v>
      </c>
      <c r="J181" s="208" t="s">
        <v>1286</v>
      </c>
      <c r="K181" s="19" t="s">
        <v>215</v>
      </c>
      <c r="L181" s="78">
        <v>2.9999999999999999E-7</v>
      </c>
      <c r="M181" s="156" t="s">
        <v>1362</v>
      </c>
      <c r="N181" s="181" t="s">
        <v>1363</v>
      </c>
      <c r="O181" s="172" t="s">
        <v>1370</v>
      </c>
    </row>
    <row r="182" spans="1:15" ht="13.5" thickBot="1" x14ac:dyDescent="0.25">
      <c r="A182" s="290"/>
      <c r="B182" s="70"/>
      <c r="C182" s="293"/>
      <c r="D182" s="58"/>
      <c r="E182" s="42"/>
      <c r="F182" s="76"/>
      <c r="G182" s="159"/>
      <c r="H182" s="195"/>
      <c r="I182" s="133"/>
      <c r="J182" s="20"/>
      <c r="K182" s="21"/>
      <c r="L182" s="37"/>
      <c r="M182" s="159"/>
      <c r="N182" s="76"/>
      <c r="O182" s="133"/>
    </row>
    <row r="183" spans="1:15" x14ac:dyDescent="0.2">
      <c r="A183" s="278"/>
      <c r="B183" s="70" t="str">
        <f>'Residential Summary'!B183</f>
        <v>"y"  indicates that contaminant is considered volative.</v>
      </c>
      <c r="C183" s="293"/>
      <c r="D183" s="126"/>
      <c r="H183" s="196"/>
    </row>
    <row r="184" spans="1:15" x14ac:dyDescent="0.2">
      <c r="A184" s="291" t="s">
        <v>1288</v>
      </c>
      <c r="B184" s="292" t="s">
        <v>275</v>
      </c>
      <c r="C184" s="70"/>
      <c r="D184" s="126"/>
      <c r="H184" s="196"/>
    </row>
    <row r="185" spans="1:15" x14ac:dyDescent="0.2">
      <c r="A185" s="291" t="s">
        <v>1289</v>
      </c>
      <c r="B185" s="292">
        <f>'Residential Summary'!B185</f>
        <v>0</v>
      </c>
      <c r="C185" s="70"/>
      <c r="D185" s="4"/>
    </row>
    <row r="186" spans="1:15" x14ac:dyDescent="0.2">
      <c r="A186" s="70"/>
      <c r="B186" s="292" t="str">
        <f>'Residential Summary'!B186</f>
        <v>ADREN - adrenal; BONE; CV/BLD - cardiovascular/blood system; CNS/PNS - central/peripheral nervous system; EYE;  IMMUN - immune system; KIDN - kidney; LIV/GI - liver/gastrointestinal system;</v>
      </c>
      <c r="C186" s="70"/>
      <c r="D186" s="4"/>
    </row>
    <row r="187" spans="1:15" x14ac:dyDescent="0.2">
      <c r="A187" s="70"/>
      <c r="B187" s="292" t="str">
        <f>'Residential Summary'!B187</f>
        <v xml:space="preserve">PROST - prostrate; REPRO - reproductive system (incl. teratogenic/developmental effects); RESP - respiratory system; SKIN - skin irritation or other effects; SPLEEN; THYROID; </v>
      </c>
      <c r="C187" s="70"/>
      <c r="D187" s="4"/>
    </row>
    <row r="188" spans="1:15" x14ac:dyDescent="0.2">
      <c r="A188" s="70"/>
      <c r="B188" s="321" t="s">
        <v>286</v>
      </c>
      <c r="C188" s="70"/>
      <c r="D188" s="4"/>
    </row>
    <row r="189" spans="1:15" x14ac:dyDescent="0.2">
      <c r="A189" s="70"/>
      <c r="B189" s="321" t="s">
        <v>287</v>
      </c>
      <c r="C189" s="70"/>
      <c r="D189" s="4"/>
    </row>
    <row r="190" spans="1:15" x14ac:dyDescent="0.2">
      <c r="A190" s="291" t="s">
        <v>1293</v>
      </c>
      <c r="B190" s="317" t="str">
        <f>'Residential Summary'!B188</f>
        <v>WHOLE BODY - increased mortality, decreased growth rate, etc.</v>
      </c>
      <c r="C190" s="70"/>
      <c r="D190" s="4"/>
    </row>
    <row r="191" spans="1:15" x14ac:dyDescent="0.2">
      <c r="A191" s="70"/>
      <c r="B191" s="292" t="str">
        <f>'Residential Summary'!B189</f>
        <v>Cancer Class 1986:</v>
      </c>
      <c r="C191" s="70"/>
      <c r="D191" s="4"/>
    </row>
    <row r="192" spans="1:15" x14ac:dyDescent="0.2">
      <c r="A192" s="263"/>
      <c r="B192" s="292" t="str">
        <f>'Residential Summary'!B190</f>
        <v>Class A - Known human carcinogen</v>
      </c>
      <c r="C192" s="70"/>
      <c r="D192" s="4"/>
    </row>
    <row r="193" spans="1:4" x14ac:dyDescent="0.2">
      <c r="A193" s="70"/>
      <c r="B193" s="292" t="str">
        <f>'Residential Summary'!B191</f>
        <v>Class B - Probable human carcinogen (B1 - limited evidence in humans; B2 - inadequate evidence in humans but adequate in animals)</v>
      </c>
      <c r="C193" s="70"/>
      <c r="D193" s="4"/>
    </row>
    <row r="194" spans="1:4" x14ac:dyDescent="0.2">
      <c r="A194" s="70"/>
      <c r="B194" s="292" t="str">
        <f>'Residential Summary'!B192</f>
        <v>Class C - Possible human carcinogen</v>
      </c>
      <c r="C194" s="70"/>
      <c r="D194" s="4"/>
    </row>
    <row r="195" spans="1:4" x14ac:dyDescent="0.2">
      <c r="A195" s="70"/>
      <c r="B195" s="292" t="str">
        <f>'Residential Summary'!B193</f>
        <v>Group D - Not Classifiable</v>
      </c>
      <c r="C195" s="70"/>
      <c r="D195" s="4"/>
    </row>
    <row r="196" spans="1:4" x14ac:dyDescent="0.2">
      <c r="B196" s="317" t="str">
        <f>'Residential Summary'!B194</f>
        <v>NA - No EPA Classification Available.</v>
      </c>
      <c r="C196" s="22"/>
      <c r="D196" s="4"/>
    </row>
    <row r="197" spans="1:4" x14ac:dyDescent="0.2">
      <c r="A197" s="263"/>
      <c r="B197" s="292" t="str">
        <f>'Residential Summary'!B195</f>
        <v>Cancer Class 2005:</v>
      </c>
    </row>
    <row r="198" spans="1:4" x14ac:dyDescent="0.2">
      <c r="A198" s="263"/>
      <c r="B198" s="292" t="str">
        <f>'Residential Summary'!B196</f>
        <v>Carcinogenic - Carcinogenic to Humans</v>
      </c>
    </row>
    <row r="199" spans="1:4" x14ac:dyDescent="0.2">
      <c r="B199" s="292" t="str">
        <f>'Residential Summary'!B197</f>
        <v>Likely - Likely to be Carcinogenic to Humans</v>
      </c>
    </row>
    <row r="200" spans="1:4" x14ac:dyDescent="0.2">
      <c r="B200" s="292" t="str">
        <f>'Residential Summary'!B198</f>
        <v>Suggestive - Suggestive Evidence of Carcinogenic Potential</v>
      </c>
    </row>
    <row r="201" spans="1:4" x14ac:dyDescent="0.2">
      <c r="B201" s="292" t="str">
        <f>'Residential Summary'!B199</f>
        <v>Inadequate - Inadequate Information to Assess Carcinogenic Potential</v>
      </c>
    </row>
    <row r="202" spans="1:4" x14ac:dyDescent="0.2">
      <c r="B202" s="292"/>
    </row>
  </sheetData>
  <phoneticPr fontId="5" type="noConversion"/>
  <printOptions gridLines="1"/>
  <pageMargins left="0.5" right="0.5" top="0.75" bottom="0.75" header="0.5" footer="0.5"/>
  <pageSetup scale="94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5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42" sqref="G142"/>
    </sheetView>
  </sheetViews>
  <sheetFormatPr defaultRowHeight="12.75" x14ac:dyDescent="0.2"/>
  <cols>
    <col min="1" max="1" width="3.140625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2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85546875" style="85" customWidth="1"/>
    <col min="10" max="17" width="7.7109375" customWidth="1"/>
    <col min="18" max="18" width="8.7109375" customWidth="1"/>
    <col min="19" max="25" width="7.7109375" customWidth="1"/>
    <col min="26" max="26" width="10.7109375" customWidth="1"/>
    <col min="27" max="28" width="3.7109375" style="85" customWidth="1"/>
    <col min="29" max="29" width="3.7109375" customWidth="1"/>
  </cols>
  <sheetData>
    <row r="1" spans="1:29" ht="15.75" x14ac:dyDescent="0.25">
      <c r="A1" s="295" t="str">
        <f>'Industrial Summary'!A1</f>
        <v>Refer to the Risk-Based Guidance for the Soil - Human Health Pathway Technical Support Document</v>
      </c>
    </row>
    <row r="2" spans="1:29" ht="15.75" x14ac:dyDescent="0.25">
      <c r="A2" s="295" t="str">
        <f>'Industrial Summary'!A2</f>
        <v>for guidance in applying Soil Reference Values.</v>
      </c>
    </row>
    <row r="3" spans="1:29" x14ac:dyDescent="0.2">
      <c r="A3" s="296" t="str">
        <f>'Industrial Summary'!A3</f>
        <v>NOTE:Based on LIMITED multiple pathway exposure scenario (i.e., incidential soil/dust ingestion, dermal contact and inhalation of outdoor dust and vapors).  If</v>
      </c>
    </row>
    <row r="4" spans="1:29" x14ac:dyDescent="0.2">
      <c r="A4" s="296" t="str">
        <f>'Industrial Summary'!A4</f>
        <v>multiple contaminants are present cumulative risk MUST be evaluated.  Concerns regarding ecological receptors, vapor migration,  and ground or surface water</v>
      </c>
    </row>
    <row r="5" spans="1:29" x14ac:dyDescent="0.2">
      <c r="A5" s="296" t="str">
        <f>'Industrial Summary'!A5</f>
        <v>impacts must be evaluated by other methods.</v>
      </c>
      <c r="B5" s="283"/>
      <c r="C5" s="297"/>
      <c r="D5" s="121"/>
      <c r="E5" s="27"/>
      <c r="F5" s="111"/>
      <c r="G5" s="129"/>
      <c r="H5" s="129"/>
      <c r="I5" s="121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9" x14ac:dyDescent="0.2">
      <c r="B6" s="283"/>
      <c r="C6" s="297"/>
      <c r="D6" s="121"/>
      <c r="E6" s="27"/>
      <c r="F6" s="111"/>
      <c r="G6" s="129"/>
      <c r="H6" s="129"/>
      <c r="I6" s="121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9" x14ac:dyDescent="0.2">
      <c r="A7" s="22" t="str">
        <f>'Industrial Summary'!A8</f>
        <v>Pathways: Or = oral; De= Dermal; In = Inhalation; ? = not known.</v>
      </c>
      <c r="C7" s="297"/>
      <c r="D7" s="121"/>
      <c r="E7" s="27"/>
      <c r="F7" s="111"/>
      <c r="G7" s="129"/>
      <c r="H7" s="129"/>
      <c r="I7" s="12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9" ht="12.75" customHeight="1" x14ac:dyDescent="0.25">
      <c r="B8" s="298"/>
    </row>
    <row r="9" spans="1:29" ht="16.5" thickBot="1" x14ac:dyDescent="0.3">
      <c r="A9" s="299" t="s">
        <v>1039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6"/>
      <c r="AB9" s="16"/>
    </row>
    <row r="10" spans="1:29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26"/>
      <c r="L10" s="167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60" t="s">
        <v>204</v>
      </c>
      <c r="AB10" s="152" t="s">
        <v>1340</v>
      </c>
      <c r="AC10" s="152"/>
    </row>
    <row r="11" spans="1:29" s="2" customFormat="1" ht="95.1" customHeight="1" thickBot="1" x14ac:dyDescent="0.25">
      <c r="A11" s="142" t="s">
        <v>1341</v>
      </c>
      <c r="B11" s="142"/>
      <c r="C11" s="303" t="s">
        <v>1299</v>
      </c>
      <c r="D11" s="161" t="s">
        <v>1287</v>
      </c>
      <c r="E11" s="162" t="str">
        <f>'Industrial Summary'!E12</f>
        <v>Industrial SRV  (mg/kg)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1394</v>
      </c>
      <c r="L11" s="17" t="s">
        <v>195</v>
      </c>
      <c r="M11" s="17" t="s">
        <v>1390</v>
      </c>
      <c r="N11" s="17" t="s">
        <v>1304</v>
      </c>
      <c r="O11" s="17" t="s">
        <v>1305</v>
      </c>
      <c r="P11" s="17" t="s">
        <v>1183</v>
      </c>
      <c r="Q11" s="17" t="s">
        <v>232</v>
      </c>
      <c r="R11" s="17" t="s">
        <v>1306</v>
      </c>
      <c r="S11" s="17" t="s">
        <v>1372</v>
      </c>
      <c r="T11" s="17" t="s">
        <v>1307</v>
      </c>
      <c r="U11" s="17" t="s">
        <v>685</v>
      </c>
      <c r="V11" s="17" t="s">
        <v>186</v>
      </c>
      <c r="W11" s="17" t="s">
        <v>1272</v>
      </c>
      <c r="X11" s="17" t="s">
        <v>1308</v>
      </c>
      <c r="Y11" s="166" t="s">
        <v>192</v>
      </c>
      <c r="Z11" s="51" t="s">
        <v>1309</v>
      </c>
      <c r="AA11" s="168" t="s">
        <v>1310</v>
      </c>
      <c r="AB11" s="148" t="s">
        <v>1347</v>
      </c>
      <c r="AC11" s="148" t="s">
        <v>1348</v>
      </c>
    </row>
    <row r="12" spans="1:29" x14ac:dyDescent="0.2">
      <c r="A12" s="304" t="str">
        <f>'Residential Summary'!A13</f>
        <v>Inorganics:</v>
      </c>
      <c r="C12" s="305"/>
      <c r="D12" s="119"/>
      <c r="E12" s="44"/>
      <c r="F12" s="114"/>
      <c r="G12" s="48"/>
      <c r="H12" s="48"/>
      <c r="J12" s="18"/>
      <c r="K12" s="29"/>
      <c r="L12" s="29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53"/>
      <c r="AA12" s="56"/>
      <c r="AB12" s="131"/>
    </row>
    <row r="13" spans="1:29" ht="21.75" x14ac:dyDescent="0.2">
      <c r="A13" s="304"/>
      <c r="B13" s="22" t="str">
        <f>'Residential Summary'!B14</f>
        <v>Aluminum</v>
      </c>
      <c r="C13" s="264" t="str">
        <f>'Residential Summary'!C14</f>
        <v>7429-90-5</v>
      </c>
      <c r="D13" s="123"/>
      <c r="E13" s="45">
        <f>'Industrial Summary'!E14</f>
        <v>100000</v>
      </c>
      <c r="F13" s="79"/>
      <c r="G13" s="48">
        <f>(F13/E13)*'Industrial Summary'!F14</f>
        <v>0</v>
      </c>
      <c r="H13" s="218"/>
      <c r="I13" s="219" t="str">
        <f>'Industrial Summary'!I14</f>
        <v>Or In</v>
      </c>
      <c r="J13" s="18"/>
      <c r="K13" s="29"/>
      <c r="L13" s="29"/>
      <c r="M13" s="182">
        <f>G13</f>
        <v>0</v>
      </c>
      <c r="N13" s="14"/>
      <c r="O13" s="14"/>
      <c r="P13" s="14"/>
      <c r="Q13" s="14"/>
      <c r="R13" s="14"/>
      <c r="S13" s="182">
        <f>G13</f>
        <v>0</v>
      </c>
      <c r="T13" s="14"/>
      <c r="U13" s="14"/>
      <c r="V13" s="14"/>
      <c r="W13" s="14"/>
      <c r="X13" s="14"/>
      <c r="Y13" s="14"/>
      <c r="Z13" s="53" t="s">
        <v>1357</v>
      </c>
      <c r="AA13" s="257" t="str">
        <f>'Industrial Summary'!K14</f>
        <v>NA</v>
      </c>
      <c r="AB13" s="213"/>
      <c r="AC13" s="212"/>
    </row>
    <row r="14" spans="1:29" x14ac:dyDescent="0.2">
      <c r="A14" s="304"/>
      <c r="B14" s="22" t="str">
        <f>'Residential Summary'!B15</f>
        <v>Antimony</v>
      </c>
      <c r="C14" s="264" t="str">
        <f>'Residential Summary'!C15</f>
        <v>7440-36-0</v>
      </c>
      <c r="D14" s="123"/>
      <c r="E14" s="45">
        <f>'Industrial Summary'!E15</f>
        <v>100</v>
      </c>
      <c r="F14" s="79"/>
      <c r="G14" s="48">
        <f>(F14/E14)*'Industrial Summary'!F15</f>
        <v>0</v>
      </c>
      <c r="H14" s="218"/>
      <c r="I14" s="218" t="str">
        <f>'Industrial Summary'!I15</f>
        <v>Or</v>
      </c>
      <c r="J14" s="10"/>
      <c r="K14" s="11"/>
      <c r="L14" s="11">
        <f>G14</f>
        <v>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>
        <f>G14</f>
        <v>0</v>
      </c>
      <c r="Z14" s="53" t="s">
        <v>1357</v>
      </c>
      <c r="AA14" s="257" t="str">
        <f>'Industrial Summary'!K15</f>
        <v>NA</v>
      </c>
      <c r="AB14" s="213"/>
      <c r="AC14" s="212"/>
    </row>
    <row r="15" spans="1:29" x14ac:dyDescent="0.2">
      <c r="A15" s="304"/>
      <c r="B15" s="22" t="str">
        <f>'Residential Summary'!B16</f>
        <v>Arsenic</v>
      </c>
      <c r="C15" s="264" t="str">
        <f>'Residential Summary'!C16</f>
        <v>7440-38-2</v>
      </c>
      <c r="D15" s="123"/>
      <c r="E15" s="45">
        <f>'Industrial Summary'!E16</f>
        <v>20</v>
      </c>
      <c r="F15" s="79"/>
      <c r="G15" s="48">
        <f>(F15/E15)*'Industrial Summary'!F16</f>
        <v>0</v>
      </c>
      <c r="H15" s="218"/>
      <c r="I15" s="218" t="str">
        <f>'Industrial Summary'!I16</f>
        <v>Or</v>
      </c>
      <c r="J15" s="10"/>
      <c r="K15" s="11"/>
      <c r="L15" s="11">
        <f>G15</f>
        <v>0</v>
      </c>
      <c r="M15" s="9">
        <f>G15</f>
        <v>0</v>
      </c>
      <c r="N15" s="9"/>
      <c r="O15" s="9"/>
      <c r="P15" s="9"/>
      <c r="Q15" s="9"/>
      <c r="R15" s="9"/>
      <c r="S15" s="9"/>
      <c r="T15" s="9"/>
      <c r="U15" s="9"/>
      <c r="V15" s="9">
        <f>G15</f>
        <v>0</v>
      </c>
      <c r="W15" s="9"/>
      <c r="X15" s="9"/>
      <c r="Y15" s="9"/>
      <c r="Z15" s="53">
        <f>(F15/E15)*'Industrial Summary'!L16</f>
        <v>0</v>
      </c>
      <c r="AA15" s="257" t="str">
        <f>'Industrial Summary'!K16</f>
        <v>A</v>
      </c>
      <c r="AB15" s="213"/>
      <c r="AC15" s="212" t="str">
        <f>'Industrial Summary'!O16</f>
        <v>Or</v>
      </c>
    </row>
    <row r="16" spans="1:29" x14ac:dyDescent="0.2">
      <c r="A16" s="304"/>
      <c r="B16" s="22" t="str">
        <f>'Residential Summary'!B17</f>
        <v>Barium</v>
      </c>
      <c r="C16" s="264" t="str">
        <f>'Residential Summary'!C17</f>
        <v>7440-39-3</v>
      </c>
      <c r="D16" s="123"/>
      <c r="E16" s="45">
        <f>'Industrial Summary'!E17</f>
        <v>18000</v>
      </c>
      <c r="F16" s="79"/>
      <c r="G16" s="48">
        <f>(F16/E16)*'Industrial Summary'!F17</f>
        <v>0</v>
      </c>
      <c r="H16" s="218"/>
      <c r="I16" s="218" t="str">
        <f>'Industrial Summary'!I17</f>
        <v>In</v>
      </c>
      <c r="J16" s="136"/>
      <c r="K16" s="200"/>
      <c r="L16" s="11">
        <f>G16</f>
        <v>0</v>
      </c>
      <c r="M16" s="9"/>
      <c r="N16" s="9"/>
      <c r="O16" s="9"/>
      <c r="P16" s="9">
        <f>G16</f>
        <v>0</v>
      </c>
      <c r="Q16" s="9"/>
      <c r="R16" s="9"/>
      <c r="S16" s="9">
        <f>G16</f>
        <v>0</v>
      </c>
      <c r="T16" s="9"/>
      <c r="U16" s="9"/>
      <c r="V16" s="9"/>
      <c r="W16" s="9"/>
      <c r="X16" s="9"/>
      <c r="Y16" s="9"/>
      <c r="Z16" s="53" t="s">
        <v>1357</v>
      </c>
      <c r="AA16" s="257" t="s">
        <v>1357</v>
      </c>
      <c r="AB16" s="213"/>
      <c r="AC16" s="212"/>
    </row>
    <row r="17" spans="1:29" ht="21.75" x14ac:dyDescent="0.2">
      <c r="A17" s="304"/>
      <c r="B17" s="22" t="str">
        <f>'Residential Summary'!B18</f>
        <v>Beryllium</v>
      </c>
      <c r="C17" s="264" t="str">
        <f>'Residential Summary'!C18</f>
        <v>7440-41-7</v>
      </c>
      <c r="D17" s="123"/>
      <c r="E17" s="45">
        <f>'Industrial Summary'!E18</f>
        <v>230</v>
      </c>
      <c r="F17" s="79"/>
      <c r="G17" s="48">
        <f>(F17/E17)*'Industrial Summary'!F18</f>
        <v>0</v>
      </c>
      <c r="H17" s="218"/>
      <c r="I17" s="218" t="str">
        <f>'Industrial Summary'!I18</f>
        <v>In</v>
      </c>
      <c r="J17" s="10"/>
      <c r="K17" s="11"/>
      <c r="L17" s="11"/>
      <c r="M17" s="9"/>
      <c r="N17" s="9"/>
      <c r="O17" s="9">
        <f>G17</f>
        <v>0</v>
      </c>
      <c r="P17" s="9"/>
      <c r="Q17" s="9">
        <f>G17</f>
        <v>0</v>
      </c>
      <c r="R17" s="9"/>
      <c r="S17" s="9"/>
      <c r="T17" s="182">
        <f>G17</f>
        <v>0</v>
      </c>
      <c r="U17" s="182"/>
      <c r="V17" s="9"/>
      <c r="W17" s="9"/>
      <c r="X17" s="9"/>
      <c r="Y17" s="9"/>
      <c r="Z17" s="53">
        <f>(F17/E17)*'Industrial Summary'!L18</f>
        <v>0</v>
      </c>
      <c r="AA17" s="257" t="str">
        <f>'Industrial Summary'!K18</f>
        <v>B1</v>
      </c>
      <c r="AB17" s="213" t="str">
        <f>'Industrial Summary'!N18</f>
        <v>Or De</v>
      </c>
      <c r="AC17" s="212" t="str">
        <f>'Industrial Summary'!O18</f>
        <v>In</v>
      </c>
    </row>
    <row r="18" spans="1:29" x14ac:dyDescent="0.2">
      <c r="A18" s="304"/>
      <c r="B18" s="22" t="str">
        <f>'Residential Summary'!B19</f>
        <v>Boron</v>
      </c>
      <c r="C18" s="264" t="str">
        <f>'Residential Summary'!C19</f>
        <v>7440-42-8</v>
      </c>
      <c r="D18" s="123"/>
      <c r="E18" s="45">
        <f>'Industrial Summary'!E19</f>
        <v>47000</v>
      </c>
      <c r="F18" s="79"/>
      <c r="G18" s="48">
        <f>(F18/E18)*'Industrial Summary'!F19</f>
        <v>0</v>
      </c>
      <c r="H18" s="218"/>
      <c r="I18" s="218" t="str">
        <f>'Industrial Summary'!I19</f>
        <v>Or</v>
      </c>
      <c r="J18" s="10"/>
      <c r="K18" s="11"/>
      <c r="L18" s="11"/>
      <c r="M18" s="9"/>
      <c r="N18" s="9"/>
      <c r="O18" s="9"/>
      <c r="P18" s="9"/>
      <c r="Q18" s="9"/>
      <c r="R18" s="9"/>
      <c r="S18" s="9">
        <f>G18</f>
        <v>0</v>
      </c>
      <c r="T18" s="9">
        <f>G18</f>
        <v>0</v>
      </c>
      <c r="U18" s="9"/>
      <c r="V18" s="9"/>
      <c r="W18" s="9"/>
      <c r="X18" s="9"/>
      <c r="Y18" s="9"/>
      <c r="Z18" s="53" t="s">
        <v>1357</v>
      </c>
      <c r="AA18" s="257" t="str">
        <f>'Industrial Summary'!K19</f>
        <v>NA</v>
      </c>
      <c r="AB18" s="213"/>
      <c r="AC18" s="212"/>
    </row>
    <row r="19" spans="1:29" ht="21.75" x14ac:dyDescent="0.2">
      <c r="A19" s="304"/>
      <c r="B19" s="22" t="str">
        <f>'Residential Summary'!B20</f>
        <v>Cadmium</v>
      </c>
      <c r="C19" s="264" t="str">
        <f>'Residential Summary'!C20</f>
        <v>7440-43-9</v>
      </c>
      <c r="D19" s="123"/>
      <c r="E19" s="45">
        <f>'Industrial Summary'!E20</f>
        <v>200</v>
      </c>
      <c r="F19" s="79"/>
      <c r="G19" s="48">
        <f>(F19/E19)*'Industrial Summary'!F20</f>
        <v>0</v>
      </c>
      <c r="H19" s="218"/>
      <c r="I19" s="218" t="str">
        <f>'Industrial Summary'!I20</f>
        <v>Or</v>
      </c>
      <c r="J19" s="10"/>
      <c r="K19" s="11"/>
      <c r="L19" s="11"/>
      <c r="M19" s="9"/>
      <c r="N19" s="9"/>
      <c r="O19" s="9"/>
      <c r="P19" s="9">
        <f>G19</f>
        <v>0</v>
      </c>
      <c r="Q19" s="9">
        <f>G19</f>
        <v>0</v>
      </c>
      <c r="R19" s="9"/>
      <c r="S19" s="9"/>
      <c r="T19" s="9"/>
      <c r="U19" s="9"/>
      <c r="V19" s="9"/>
      <c r="W19" s="9"/>
      <c r="X19" s="9"/>
      <c r="Y19" s="9"/>
      <c r="Z19" s="53">
        <f>(F19/E19)*'Industrial Summary'!L20</f>
        <v>0</v>
      </c>
      <c r="AA19" s="257" t="str">
        <f>'Industrial Summary'!K20</f>
        <v>B1</v>
      </c>
      <c r="AB19" s="213" t="str">
        <f>'Industrial Summary'!N20</f>
        <v>Or De</v>
      </c>
      <c r="AC19" s="212" t="str">
        <f>'Industrial Summary'!O20</f>
        <v>In</v>
      </c>
    </row>
    <row r="20" spans="1:29" x14ac:dyDescent="0.2">
      <c r="A20" s="304"/>
      <c r="B20" s="22" t="str">
        <f>'Residential Summary'!B21</f>
        <v>Chromium III</v>
      </c>
      <c r="C20" s="264" t="str">
        <f>'Residential Summary'!C21</f>
        <v>16065-83-1</v>
      </c>
      <c r="D20" s="123"/>
      <c r="E20" s="45">
        <f>'Industrial Summary'!E21</f>
        <v>100000</v>
      </c>
      <c r="F20" s="79"/>
      <c r="G20" s="48">
        <f>(F20/E20)*'Industrial Summary'!F21</f>
        <v>0</v>
      </c>
      <c r="H20" s="218" t="str">
        <f>'Industrial Summary'!H21</f>
        <v>In</v>
      </c>
      <c r="I20" s="218" t="str">
        <f>'Industrial Summary'!I21</f>
        <v>Or</v>
      </c>
      <c r="J20" s="136" t="s">
        <v>661</v>
      </c>
      <c r="K20" s="200"/>
      <c r="L20" s="1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53" t="s">
        <v>1357</v>
      </c>
      <c r="AA20" s="257" t="str">
        <f>'Industrial Summary'!K21</f>
        <v>NA</v>
      </c>
      <c r="AB20" s="213"/>
      <c r="AC20" s="212"/>
    </row>
    <row r="21" spans="1:29" ht="21.75" x14ac:dyDescent="0.2">
      <c r="A21" s="304"/>
      <c r="B21" s="22" t="str">
        <f>'Residential Summary'!B22</f>
        <v>Chromium VI</v>
      </c>
      <c r="C21" s="264" t="str">
        <f>'Residential Summary'!C22</f>
        <v>18540-29-9</v>
      </c>
      <c r="D21" s="123"/>
      <c r="E21" s="45">
        <f>'Industrial Summary'!E22</f>
        <v>650</v>
      </c>
      <c r="F21" s="79"/>
      <c r="G21" s="48">
        <f>(F21/E21)*'Industrial Summary'!F22</f>
        <v>0</v>
      </c>
      <c r="H21" s="218"/>
      <c r="I21" s="218" t="str">
        <f>'Industrial Summary'!I22</f>
        <v>Or</v>
      </c>
      <c r="J21" s="136"/>
      <c r="K21" s="200"/>
      <c r="L21" s="198"/>
      <c r="M21" s="9"/>
      <c r="N21" s="9"/>
      <c r="O21" s="9"/>
      <c r="P21" s="9"/>
      <c r="Q21" s="9"/>
      <c r="R21" s="9"/>
      <c r="S21" s="9"/>
      <c r="T21" s="9">
        <f>G21</f>
        <v>0</v>
      </c>
      <c r="U21" s="9"/>
      <c r="V21" s="9"/>
      <c r="W21" s="9"/>
      <c r="X21" s="9"/>
      <c r="Y21" s="9"/>
      <c r="Z21" s="53">
        <f>(F21/E21)*'Industrial Summary'!L22</f>
        <v>0</v>
      </c>
      <c r="AA21" s="257" t="str">
        <f>'Industrial Summary'!K22</f>
        <v>A</v>
      </c>
      <c r="AB21" s="213" t="str">
        <f>'Industrial Summary'!N22</f>
        <v>Or De</v>
      </c>
      <c r="AC21" s="212" t="str">
        <f>'Industrial Summary'!O22</f>
        <v>In</v>
      </c>
    </row>
    <row r="22" spans="1:29" ht="21.75" x14ac:dyDescent="0.2">
      <c r="A22" s="304"/>
      <c r="B22" s="22" t="str">
        <f>'Residential Summary'!B23</f>
        <v>Cobalt</v>
      </c>
      <c r="C22" s="264" t="str">
        <f>'Residential Summary'!C23</f>
        <v>7440-48-4</v>
      </c>
      <c r="D22" s="123"/>
      <c r="E22" s="45">
        <f>'Industrial Summary'!E23</f>
        <v>2600</v>
      </c>
      <c r="F22" s="79"/>
      <c r="G22" s="48">
        <f>(F22/E22)*'Industrial Summary'!F23</f>
        <v>0</v>
      </c>
      <c r="H22" s="218"/>
      <c r="I22" s="218" t="str">
        <f>'Industrial Summary'!I23</f>
        <v>Or</v>
      </c>
      <c r="J22" s="10"/>
      <c r="K22" s="11"/>
      <c r="L22" s="11">
        <f>G22</f>
        <v>0</v>
      </c>
      <c r="M22" s="9"/>
      <c r="N22" s="9"/>
      <c r="O22" s="9">
        <f>G22</f>
        <v>0</v>
      </c>
      <c r="P22" s="9"/>
      <c r="Q22" s="9"/>
      <c r="R22" s="9"/>
      <c r="S22" s="9"/>
      <c r="T22" s="9">
        <f>G22</f>
        <v>0</v>
      </c>
      <c r="U22" s="9"/>
      <c r="V22" s="9"/>
      <c r="W22" s="9"/>
      <c r="X22" s="9"/>
      <c r="Y22" s="9"/>
      <c r="Z22" s="53">
        <f>(F22/E22)*'Industrial Summary'!L23</f>
        <v>0</v>
      </c>
      <c r="AA22" s="257" t="str">
        <f>'Industrial Summary'!K23</f>
        <v>B1</v>
      </c>
      <c r="AB22" s="213" t="str">
        <f>'Industrial Summary'!N23</f>
        <v>Or De</v>
      </c>
      <c r="AC22" s="212" t="str">
        <f>'Industrial Summary'!O23</f>
        <v>In</v>
      </c>
    </row>
    <row r="23" spans="1:29" x14ac:dyDescent="0.2">
      <c r="A23" s="304"/>
      <c r="B23" s="22" t="str">
        <f>'Residential Summary'!B24</f>
        <v>Copper</v>
      </c>
      <c r="C23" s="264" t="str">
        <f>'Residential Summary'!C24</f>
        <v>7440-50-8</v>
      </c>
      <c r="D23" s="123"/>
      <c r="E23" s="45">
        <f>'Industrial Summary'!E24</f>
        <v>9000</v>
      </c>
      <c r="F23" s="79"/>
      <c r="G23" s="48">
        <f>(F23/E23)*'Industrial Summary'!F24</f>
        <v>0</v>
      </c>
      <c r="H23" s="218" t="str">
        <f>'Industrial Summary'!H24</f>
        <v>In</v>
      </c>
      <c r="I23" s="218" t="str">
        <f>'Industrial Summary'!I24</f>
        <v>Or</v>
      </c>
      <c r="J23" s="136"/>
      <c r="K23" s="200"/>
      <c r="L23" s="11"/>
      <c r="M23" s="9"/>
      <c r="N23" s="9"/>
      <c r="O23" s="9"/>
      <c r="P23" s="9"/>
      <c r="Q23" s="9">
        <f>G23</f>
        <v>0</v>
      </c>
      <c r="R23" s="9"/>
      <c r="S23" s="9"/>
      <c r="T23" s="9"/>
      <c r="U23" s="9"/>
      <c r="V23" s="9"/>
      <c r="W23" s="9"/>
      <c r="X23" s="9"/>
      <c r="Y23" s="9"/>
      <c r="Z23" s="53" t="s">
        <v>1357</v>
      </c>
      <c r="AA23" s="257" t="str">
        <f>'Industrial Summary'!K24</f>
        <v>D</v>
      </c>
      <c r="AB23" s="213"/>
      <c r="AC23" s="212"/>
    </row>
    <row r="24" spans="1:29" x14ac:dyDescent="0.2">
      <c r="A24" s="304"/>
      <c r="B24" s="22" t="str">
        <f>'Residential Summary'!B25</f>
        <v>Copper Cyanide</v>
      </c>
      <c r="C24" s="264" t="str">
        <f>'Residential Summary'!C25</f>
        <v>544-92-3</v>
      </c>
      <c r="D24" s="123"/>
      <c r="E24" s="45">
        <f>'Industrial Summary'!E25</f>
        <v>1200</v>
      </c>
      <c r="F24" s="79"/>
      <c r="G24" s="48">
        <f>(F24/E24)*'Industrial Summary'!F25</f>
        <v>0</v>
      </c>
      <c r="H24" s="218" t="str">
        <f>'Industrial Summary'!H25</f>
        <v>In</v>
      </c>
      <c r="I24" s="218" t="str">
        <f>'Industrial Summary'!I25</f>
        <v>Or</v>
      </c>
      <c r="J24" s="136"/>
      <c r="K24" s="200"/>
      <c r="L24" s="11"/>
      <c r="M24" s="9"/>
      <c r="N24" s="9"/>
      <c r="O24" s="9"/>
      <c r="P24" s="9">
        <f>G24</f>
        <v>0</v>
      </c>
      <c r="Q24" s="9">
        <f>G24</f>
        <v>0</v>
      </c>
      <c r="R24" s="9"/>
      <c r="S24" s="9"/>
      <c r="T24" s="9"/>
      <c r="U24" s="9"/>
      <c r="V24" s="9"/>
      <c r="W24" s="9"/>
      <c r="X24" s="9"/>
      <c r="Y24" s="9">
        <f>G24</f>
        <v>0</v>
      </c>
      <c r="Z24" s="53" t="s">
        <v>1357</v>
      </c>
      <c r="AA24" s="257" t="str">
        <f>'Industrial Summary'!K25</f>
        <v>NA</v>
      </c>
      <c r="AB24" s="213"/>
      <c r="AC24" s="212"/>
    </row>
    <row r="25" spans="1:29" x14ac:dyDescent="0.2">
      <c r="A25" s="304"/>
      <c r="B25" s="22" t="str">
        <f>'Residential Summary'!B26</f>
        <v>Cyanide, free</v>
      </c>
      <c r="C25" s="264" t="str">
        <f>'Residential Summary'!C26</f>
        <v>57-12-5</v>
      </c>
      <c r="D25" s="123"/>
      <c r="E25" s="45">
        <f>'Industrial Summary'!E26</f>
        <v>5000</v>
      </c>
      <c r="F25" s="79"/>
      <c r="G25" s="48">
        <f>(F25/E25)*'Industrial Summary'!F26</f>
        <v>0</v>
      </c>
      <c r="H25" s="220" t="str">
        <f>'Industrial Summary'!H26</f>
        <v>In</v>
      </c>
      <c r="I25" s="218" t="str">
        <f>'Industrial Summary'!I26</f>
        <v>Or</v>
      </c>
      <c r="J25" s="136"/>
      <c r="K25" s="200"/>
      <c r="L25" s="11"/>
      <c r="M25" s="9">
        <f>G25</f>
        <v>0</v>
      </c>
      <c r="N25" s="9"/>
      <c r="O25" s="9"/>
      <c r="P25" s="9"/>
      <c r="Q25" s="9"/>
      <c r="R25" s="9"/>
      <c r="S25" s="9">
        <f>G25</f>
        <v>0</v>
      </c>
      <c r="T25" s="9"/>
      <c r="U25" s="9"/>
      <c r="V25" s="9"/>
      <c r="W25" s="9"/>
      <c r="X25" s="9">
        <f>G25</f>
        <v>0</v>
      </c>
      <c r="Y25" s="9">
        <f>G25</f>
        <v>0</v>
      </c>
      <c r="Z25" s="53" t="s">
        <v>1357</v>
      </c>
      <c r="AA25" s="257" t="str">
        <f>'Industrial Summary'!K26</f>
        <v>NA</v>
      </c>
      <c r="AB25" s="213"/>
      <c r="AC25" s="212"/>
    </row>
    <row r="26" spans="1:29" x14ac:dyDescent="0.2">
      <c r="A26" s="304"/>
      <c r="B26" s="22" t="str">
        <f>'Residential Summary'!B27</f>
        <v>Fluorine (soluble fluoride)</v>
      </c>
      <c r="C26" s="264" t="str">
        <f>'Residential Summary'!C27</f>
        <v>7782-41-4</v>
      </c>
      <c r="D26" s="123"/>
      <c r="E26" s="45">
        <f>'Industrial Summary'!E27</f>
        <v>20000</v>
      </c>
      <c r="F26" s="79"/>
      <c r="G26" s="48">
        <f>(F26/E26)*'Industrial Summary'!F27</f>
        <v>0</v>
      </c>
      <c r="H26" s="218" t="str">
        <f>'Industrial Summary'!H27</f>
        <v>In</v>
      </c>
      <c r="I26" s="218" t="str">
        <f>'Industrial Summary'!I27</f>
        <v>Or</v>
      </c>
      <c r="J26" s="136"/>
      <c r="K26" s="202">
        <f>G26</f>
        <v>0</v>
      </c>
      <c r="L26" s="11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53" t="s">
        <v>1357</v>
      </c>
      <c r="AA26" s="257" t="str">
        <f>'Industrial Summary'!K27</f>
        <v>NA</v>
      </c>
      <c r="AB26" s="213"/>
      <c r="AC26" s="212"/>
    </row>
    <row r="27" spans="1:29" x14ac:dyDescent="0.2">
      <c r="A27" s="304"/>
      <c r="B27" s="22" t="str">
        <f>'Residential Summary'!B28</f>
        <v>Iron</v>
      </c>
      <c r="C27" s="264" t="str">
        <f>'Residential Summary'!C28</f>
        <v>7439-89-6</v>
      </c>
      <c r="D27" s="123"/>
      <c r="E27" s="45">
        <f>'Industrial Summary'!E28</f>
        <v>75000</v>
      </c>
      <c r="F27" s="79"/>
      <c r="G27" s="48">
        <f>(F27/E27)*'Industrial Summary'!F28</f>
        <v>0</v>
      </c>
      <c r="H27" s="218" t="str">
        <f>'Industrial Summary'!H28</f>
        <v>In</v>
      </c>
      <c r="I27" s="218" t="str">
        <f>'Industrial Summary'!I28</f>
        <v>Or</v>
      </c>
      <c r="J27" s="136"/>
      <c r="K27" s="200"/>
      <c r="L27" s="1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53" t="s">
        <v>1357</v>
      </c>
      <c r="AA27" s="257" t="str">
        <f>'Industrial Summary'!K28</f>
        <v>NA</v>
      </c>
      <c r="AB27" s="213"/>
      <c r="AC27" s="212"/>
    </row>
    <row r="28" spans="1:29" x14ac:dyDescent="0.2">
      <c r="A28" s="304"/>
      <c r="B28" s="22" t="str">
        <f>'Residential Summary'!B29</f>
        <v>Lead</v>
      </c>
      <c r="C28" s="264" t="str">
        <f>'Residential Summary'!C29</f>
        <v>7439-92-1</v>
      </c>
      <c r="D28" s="123"/>
      <c r="E28" s="45">
        <f>'Industrial Summary'!E29</f>
        <v>700</v>
      </c>
      <c r="F28" s="79"/>
      <c r="G28" s="48">
        <f>(F28/E28)*'Industrial Summary'!F29</f>
        <v>0</v>
      </c>
      <c r="H28" s="218"/>
      <c r="I28" s="218" t="str">
        <f>'Industrial Summary'!I29</f>
        <v>Or</v>
      </c>
      <c r="J28" s="136" t="s">
        <v>394</v>
      </c>
      <c r="K28" s="200"/>
      <c r="L28" s="11"/>
      <c r="M28" s="11"/>
      <c r="N28" s="9"/>
      <c r="O28" s="9"/>
      <c r="P28" s="9"/>
      <c r="Q28" s="9"/>
      <c r="R28" s="9"/>
      <c r="S28" s="11"/>
      <c r="T28" s="9"/>
      <c r="U28" s="9"/>
      <c r="V28" s="9"/>
      <c r="W28" s="9"/>
      <c r="X28" s="9"/>
      <c r="Y28" s="9"/>
      <c r="Z28" s="53" t="s">
        <v>1357</v>
      </c>
      <c r="AA28" s="257" t="str">
        <f>'Industrial Summary'!K29</f>
        <v>B2</v>
      </c>
      <c r="AB28" s="213"/>
      <c r="AC28" s="212"/>
    </row>
    <row r="29" spans="1:29" x14ac:dyDescent="0.2">
      <c r="A29" s="304"/>
      <c r="B29" s="22" t="str">
        <f>'Residential Summary'!B30</f>
        <v>Lithium</v>
      </c>
      <c r="C29" s="264" t="str">
        <f>'Residential Summary'!C30</f>
        <v>7439-93-2</v>
      </c>
      <c r="D29" s="123"/>
      <c r="E29" s="45">
        <f>'Industrial Summary'!E30</f>
        <v>5900</v>
      </c>
      <c r="F29" s="79"/>
      <c r="G29" s="48">
        <f>(F29/E29)*'Industrial Summary'!F30</f>
        <v>0</v>
      </c>
      <c r="H29" s="218" t="s">
        <v>1363</v>
      </c>
      <c r="I29" s="218" t="s">
        <v>1355</v>
      </c>
      <c r="J29" s="136"/>
      <c r="K29" s="200"/>
      <c r="L29" s="11"/>
      <c r="M29" s="11">
        <f>G29</f>
        <v>0</v>
      </c>
      <c r="N29" s="9"/>
      <c r="O29" s="9"/>
      <c r="P29" s="9">
        <f>G29</f>
        <v>0</v>
      </c>
      <c r="Q29" s="9"/>
      <c r="R29" s="9"/>
      <c r="S29" s="11">
        <f>G29</f>
        <v>0</v>
      </c>
      <c r="T29" s="9"/>
      <c r="U29" s="9"/>
      <c r="V29" s="9"/>
      <c r="W29" s="9"/>
      <c r="X29" s="9">
        <f>G29</f>
        <v>0</v>
      </c>
      <c r="Y29" s="9"/>
      <c r="Z29" s="53" t="s">
        <v>1357</v>
      </c>
      <c r="AA29" s="257" t="s">
        <v>1357</v>
      </c>
      <c r="AB29" s="213"/>
      <c r="AC29" s="212"/>
    </row>
    <row r="30" spans="1:29" ht="21.75" x14ac:dyDescent="0.2">
      <c r="A30" s="304"/>
      <c r="B30" s="22" t="str">
        <f>'Residential Summary'!B31</f>
        <v>Manganese</v>
      </c>
      <c r="C30" s="264" t="str">
        <f>'Residential Summary'!C31</f>
        <v>7439-96-5</v>
      </c>
      <c r="D30" s="123"/>
      <c r="E30" s="45">
        <f>'Industrial Summary'!E31</f>
        <v>8100</v>
      </c>
      <c r="F30" s="79"/>
      <c r="G30" s="48">
        <f>(F30/E30)*'Industrial Summary'!F31</f>
        <v>0</v>
      </c>
      <c r="H30" s="218"/>
      <c r="I30" s="219" t="str">
        <f>'Industrial Summary'!I31</f>
        <v>In Or</v>
      </c>
      <c r="J30" s="10"/>
      <c r="K30" s="11"/>
      <c r="L30" s="11"/>
      <c r="M30" s="9">
        <f>G30</f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53" t="s">
        <v>1357</v>
      </c>
      <c r="AA30" s="257" t="str">
        <f>'Industrial Summary'!K31</f>
        <v>NA</v>
      </c>
      <c r="AB30" s="213"/>
      <c r="AC30" s="212"/>
    </row>
    <row r="31" spans="1:29" x14ac:dyDescent="0.2">
      <c r="A31" s="304"/>
      <c r="B31" s="22" t="str">
        <f>'Residential Summary'!B32</f>
        <v>Mercury (inorganic: elemental and mercuric chloride)</v>
      </c>
      <c r="C31" s="264" t="str">
        <f>'Residential Summary'!C32</f>
        <v>7439-97-6   7487-94-7</v>
      </c>
      <c r="D31" s="123" t="s">
        <v>1392</v>
      </c>
      <c r="E31" s="45">
        <f>'Industrial Summary'!E32</f>
        <v>1.5</v>
      </c>
      <c r="F31" s="79"/>
      <c r="G31" s="48">
        <f>(F31/E31)*'Industrial Summary'!F32</f>
        <v>0</v>
      </c>
      <c r="H31" s="218"/>
      <c r="I31" s="218" t="str">
        <f>'Industrial Summary'!I32</f>
        <v>In</v>
      </c>
      <c r="J31" s="136" t="s">
        <v>288</v>
      </c>
      <c r="K31" s="11"/>
      <c r="L31" s="11"/>
      <c r="M31" s="9">
        <f>G31</f>
        <v>0</v>
      </c>
      <c r="N31" s="9"/>
      <c r="O31" s="9">
        <f>G31</f>
        <v>0</v>
      </c>
      <c r="P31" s="14">
        <f>G31</f>
        <v>0</v>
      </c>
      <c r="Q31" s="200" t="s">
        <v>289</v>
      </c>
      <c r="R31" s="9"/>
      <c r="S31" s="9"/>
      <c r="T31" s="9"/>
      <c r="U31" s="9"/>
      <c r="V31" s="9"/>
      <c r="W31" s="9"/>
      <c r="X31" s="9"/>
      <c r="Y31" s="9"/>
      <c r="Z31" s="53" t="s">
        <v>1357</v>
      </c>
      <c r="AA31" s="257" t="str">
        <f>'Industrial Summary'!K32</f>
        <v>D</v>
      </c>
      <c r="AB31" s="213"/>
      <c r="AC31" s="212"/>
    </row>
    <row r="32" spans="1:29" x14ac:dyDescent="0.2">
      <c r="A32" s="304"/>
      <c r="B32" s="22" t="str">
        <f>'Residential Summary'!B33</f>
        <v>Methyl Mercury</v>
      </c>
      <c r="C32" s="264" t="str">
        <f>'Residential Summary'!C33</f>
        <v>22967-92-6</v>
      </c>
      <c r="D32" s="123"/>
      <c r="E32" s="45">
        <f>'Industrial Summary'!E33</f>
        <v>20</v>
      </c>
      <c r="F32" s="79"/>
      <c r="G32" s="48">
        <f>(F32/E32)*'Industrial Summary'!F33</f>
        <v>0</v>
      </c>
      <c r="H32" s="218" t="str">
        <f>'Industrial Summary'!H33</f>
        <v>In</v>
      </c>
      <c r="I32" s="218" t="str">
        <f>'Industrial Summary'!I33</f>
        <v>Or</v>
      </c>
      <c r="J32" s="10"/>
      <c r="K32" s="11"/>
      <c r="L32" s="11"/>
      <c r="M32" s="9">
        <f>G32</f>
        <v>0</v>
      </c>
      <c r="N32" s="9"/>
      <c r="O32" s="9"/>
      <c r="P32" s="9"/>
      <c r="Q32" s="9"/>
      <c r="R32" s="9"/>
      <c r="S32" s="9">
        <f>G32</f>
        <v>0</v>
      </c>
      <c r="T32" s="9"/>
      <c r="U32" s="9"/>
      <c r="V32" s="9"/>
      <c r="W32" s="9"/>
      <c r="X32" s="9"/>
      <c r="Y32" s="9"/>
      <c r="Z32" s="53" t="s">
        <v>1357</v>
      </c>
      <c r="AA32" s="257" t="str">
        <f>'Industrial Summary'!K33</f>
        <v>C</v>
      </c>
      <c r="AB32" s="213"/>
      <c r="AC32" s="212"/>
    </row>
    <row r="33" spans="1:29" ht="21.75" x14ac:dyDescent="0.2">
      <c r="A33" s="304"/>
      <c r="B33" s="22" t="str">
        <f>'Residential Summary'!B34</f>
        <v>Nickel</v>
      </c>
      <c r="C33" s="264" t="str">
        <f>'Residential Summary'!C34</f>
        <v>various</v>
      </c>
      <c r="D33" s="123"/>
      <c r="E33" s="45">
        <f>'Industrial Summary'!E34</f>
        <v>2500</v>
      </c>
      <c r="F33" s="79"/>
      <c r="G33" s="48">
        <f>(F33/E33)*'Industrial Summary'!F34</f>
        <v>0</v>
      </c>
      <c r="H33" s="218"/>
      <c r="I33" s="219" t="str">
        <f>'Industrial Summary'!I34</f>
        <v>Or In</v>
      </c>
      <c r="J33" s="10"/>
      <c r="K33" s="11"/>
      <c r="L33" s="11"/>
      <c r="M33" s="9"/>
      <c r="N33" s="9"/>
      <c r="O33" s="9"/>
      <c r="P33" s="9"/>
      <c r="Q33" s="9"/>
      <c r="R33" s="9"/>
      <c r="S33" s="9"/>
      <c r="T33" s="9">
        <f>G33</f>
        <v>0</v>
      </c>
      <c r="U33" s="9"/>
      <c r="V33" s="9"/>
      <c r="W33" s="9"/>
      <c r="X33" s="9"/>
      <c r="Y33" s="9">
        <f>G33</f>
        <v>0</v>
      </c>
      <c r="Z33" s="53">
        <f>(F33/E33)*'Industrial Summary'!L34</f>
        <v>0</v>
      </c>
      <c r="AA33" s="257" t="str">
        <f>'Industrial Summary'!K34</f>
        <v>A</v>
      </c>
      <c r="AB33" s="213" t="str">
        <f>'Industrial Summary'!N34</f>
        <v>Or De</v>
      </c>
      <c r="AC33" s="273" t="str">
        <f>'Industrial Summary'!O34</f>
        <v>In</v>
      </c>
    </row>
    <row r="34" spans="1:29" x14ac:dyDescent="0.2">
      <c r="A34" s="304"/>
      <c r="B34" s="22" t="str">
        <f>'Residential Summary'!B35</f>
        <v>Selenium</v>
      </c>
      <c r="C34" s="264" t="str">
        <f>'Residential Summary'!C35</f>
        <v>7782-49-2</v>
      </c>
      <c r="D34" s="123"/>
      <c r="E34" s="45">
        <f>'Industrial Summary'!E35</f>
        <v>1300</v>
      </c>
      <c r="F34" s="79"/>
      <c r="G34" s="48">
        <f>(F34/E34)*'Industrial Summary'!F35</f>
        <v>0</v>
      </c>
      <c r="H34" s="218" t="str">
        <f>'Industrial Summary'!H35</f>
        <v>In</v>
      </c>
      <c r="I34" s="218" t="str">
        <f>'Industrial Summary'!I35</f>
        <v>Or</v>
      </c>
      <c r="J34" s="10"/>
      <c r="K34" s="11"/>
      <c r="L34" s="11">
        <f>G34</f>
        <v>0</v>
      </c>
      <c r="M34" s="9">
        <f>G34</f>
        <v>0</v>
      </c>
      <c r="N34" s="9"/>
      <c r="O34" s="9"/>
      <c r="P34" s="9"/>
      <c r="Q34" s="9">
        <f>G34</f>
        <v>0</v>
      </c>
      <c r="R34" s="9"/>
      <c r="S34" s="9"/>
      <c r="T34" s="9"/>
      <c r="U34" s="9"/>
      <c r="V34" s="9">
        <f>G34</f>
        <v>0</v>
      </c>
      <c r="W34" s="9"/>
      <c r="X34" s="9"/>
      <c r="Y34" s="9"/>
      <c r="Z34" s="53" t="s">
        <v>1357</v>
      </c>
      <c r="AA34" s="257" t="str">
        <f>'Industrial Summary'!K35</f>
        <v>D</v>
      </c>
      <c r="AB34" s="213"/>
      <c r="AC34" s="212"/>
    </row>
    <row r="35" spans="1:29" x14ac:dyDescent="0.2">
      <c r="A35" s="304"/>
      <c r="B35" s="22" t="str">
        <f>'Residential Summary'!B36</f>
        <v>Silver</v>
      </c>
      <c r="C35" s="264" t="str">
        <f>'Residential Summary'!C36</f>
        <v>7440-22-4</v>
      </c>
      <c r="D35" s="123"/>
      <c r="E35" s="45">
        <f>'Industrial Summary'!E36</f>
        <v>1300</v>
      </c>
      <c r="F35" s="79"/>
      <c r="G35" s="48">
        <f>(F35/E35)*'Industrial Summary'!F36</f>
        <v>0</v>
      </c>
      <c r="H35" s="218" t="str">
        <f>'Industrial Summary'!H36</f>
        <v>In</v>
      </c>
      <c r="I35" s="218" t="str">
        <f>'Industrial Summary'!I36</f>
        <v>Or</v>
      </c>
      <c r="J35" s="10"/>
      <c r="K35" s="11"/>
      <c r="L35" s="11"/>
      <c r="M35" s="9"/>
      <c r="N35" s="9"/>
      <c r="O35" s="9"/>
      <c r="P35" s="9"/>
      <c r="Q35" s="9"/>
      <c r="R35" s="9"/>
      <c r="S35" s="9"/>
      <c r="T35" s="9"/>
      <c r="U35" s="9"/>
      <c r="V35" s="9">
        <f>G35</f>
        <v>0</v>
      </c>
      <c r="W35" s="9"/>
      <c r="X35" s="9"/>
      <c r="Y35" s="9"/>
      <c r="Z35" s="53" t="s">
        <v>1357</v>
      </c>
      <c r="AA35" s="257" t="str">
        <f>'Industrial Summary'!K36</f>
        <v>D</v>
      </c>
      <c r="AB35" s="213"/>
      <c r="AC35" s="212"/>
    </row>
    <row r="36" spans="1:29" x14ac:dyDescent="0.2">
      <c r="A36" s="304"/>
      <c r="B36" s="22" t="str">
        <f>'Residential Summary'!B37</f>
        <v>Strontium</v>
      </c>
      <c r="C36" s="264" t="str">
        <f>'Residential Summary'!C37</f>
        <v>7440-24-6</v>
      </c>
      <c r="D36" s="123"/>
      <c r="E36" s="45">
        <f>'Industrial Summary'!E37</f>
        <v>100000</v>
      </c>
      <c r="F36" s="79"/>
      <c r="G36" s="48">
        <f>(F36/E36)*'Industrial Summary'!F37</f>
        <v>0</v>
      </c>
      <c r="H36" s="218" t="str">
        <f>'Industrial Summary'!H37</f>
        <v>In</v>
      </c>
      <c r="I36" s="218" t="str">
        <f>'Industrial Summary'!I37</f>
        <v>Or</v>
      </c>
      <c r="J36" s="10"/>
      <c r="K36" s="11"/>
      <c r="L36" s="11"/>
      <c r="M36" s="9"/>
      <c r="N36" s="9"/>
      <c r="O36" s="9"/>
      <c r="P36" s="9"/>
      <c r="Q36" s="9"/>
      <c r="R36" s="9"/>
      <c r="S36" s="9"/>
      <c r="T36" s="9"/>
      <c r="U36" s="9">
        <f>G36</f>
        <v>0</v>
      </c>
      <c r="V36" s="9"/>
      <c r="W36" s="9"/>
      <c r="X36" s="9"/>
      <c r="Y36" s="9"/>
      <c r="Z36" s="53" t="s">
        <v>1357</v>
      </c>
      <c r="AA36" s="257" t="s">
        <v>1357</v>
      </c>
      <c r="AB36" s="213"/>
      <c r="AC36" s="212"/>
    </row>
    <row r="37" spans="1:29" x14ac:dyDescent="0.2">
      <c r="A37" s="304"/>
      <c r="B37" s="22" t="str">
        <f>'Residential Summary'!B38</f>
        <v>Thallium</v>
      </c>
      <c r="C37" s="264" t="str">
        <f>'Residential Summary'!C38</f>
        <v>various</v>
      </c>
      <c r="D37" s="123"/>
      <c r="E37" s="45">
        <f>'Industrial Summary'!E38</f>
        <v>21</v>
      </c>
      <c r="F37" s="79"/>
      <c r="G37" s="48">
        <f>(F37/E37)*'Industrial Summary'!F38</f>
        <v>0</v>
      </c>
      <c r="H37" s="218" t="str">
        <f>'Industrial Summary'!H38</f>
        <v>In</v>
      </c>
      <c r="I37" s="218" t="str">
        <f>'Industrial Summary'!I38</f>
        <v>Or</v>
      </c>
      <c r="J37" s="10"/>
      <c r="K37" s="11"/>
      <c r="L37" s="11">
        <f>G37</f>
        <v>0</v>
      </c>
      <c r="M37" s="9"/>
      <c r="N37" s="9"/>
      <c r="O37" s="9"/>
      <c r="P37" s="9"/>
      <c r="Q37" s="9">
        <f>G37</f>
        <v>0</v>
      </c>
      <c r="R37" s="9"/>
      <c r="S37" s="9">
        <f>G37</f>
        <v>0</v>
      </c>
      <c r="T37" s="9"/>
      <c r="U37" s="9"/>
      <c r="V37" s="9"/>
      <c r="W37" s="9"/>
      <c r="X37" s="9"/>
      <c r="Y37" s="9"/>
      <c r="Z37" s="53" t="s">
        <v>1357</v>
      </c>
      <c r="AA37" s="257" t="str">
        <f>'Industrial Summary'!K38</f>
        <v>NA</v>
      </c>
      <c r="AB37" s="213"/>
      <c r="AC37" s="212"/>
    </row>
    <row r="38" spans="1:29" x14ac:dyDescent="0.2">
      <c r="A38" s="304"/>
      <c r="B38" s="22" t="str">
        <f>'Residential Summary'!B39</f>
        <v>Tin</v>
      </c>
      <c r="C38" s="264" t="str">
        <f>'Residential Summary'!C39</f>
        <v>various</v>
      </c>
      <c r="D38" s="123"/>
      <c r="E38" s="45">
        <f>'Industrial Summary'!E39</f>
        <v>75000</v>
      </c>
      <c r="F38" s="79"/>
      <c r="G38" s="48">
        <f>(F38/E38)*'Industrial Summary'!F39</f>
        <v>0</v>
      </c>
      <c r="H38" s="218" t="str">
        <f>'Industrial Summary'!H39</f>
        <v>In</v>
      </c>
      <c r="I38" s="218" t="str">
        <f>'Industrial Summary'!I39</f>
        <v>Or</v>
      </c>
      <c r="J38" s="10"/>
      <c r="K38" s="11"/>
      <c r="L38" s="11">
        <f>G38</f>
        <v>0</v>
      </c>
      <c r="M38" s="9"/>
      <c r="N38" s="9"/>
      <c r="O38" s="9"/>
      <c r="P38" s="9">
        <f>G38</f>
        <v>0</v>
      </c>
      <c r="Q38" s="9">
        <f>G38</f>
        <v>0</v>
      </c>
      <c r="R38" s="9"/>
      <c r="S38" s="9"/>
      <c r="T38" s="9"/>
      <c r="U38" s="9"/>
      <c r="V38" s="9"/>
      <c r="W38" s="9"/>
      <c r="X38" s="9"/>
      <c r="Y38" s="9"/>
      <c r="Z38" s="53" t="s">
        <v>1357</v>
      </c>
      <c r="AA38" s="257" t="str">
        <f>'Industrial Summary'!K39</f>
        <v>NA</v>
      </c>
      <c r="AB38" s="213"/>
      <c r="AC38" s="212"/>
    </row>
    <row r="39" spans="1:29" x14ac:dyDescent="0.2">
      <c r="A39" s="304"/>
      <c r="B39" s="22" t="str">
        <f>'Residential Summary'!B40</f>
        <v>Titanium</v>
      </c>
      <c r="C39" s="264" t="str">
        <f>'Residential Summary'!C40</f>
        <v>7440-32-6</v>
      </c>
      <c r="D39" s="123"/>
      <c r="E39" s="45">
        <f>'Industrial Summary'!E40</f>
        <v>100000</v>
      </c>
      <c r="F39" s="79"/>
      <c r="G39" s="48">
        <f>(F39/E39)*'Industrial Summary'!F40</f>
        <v>0</v>
      </c>
      <c r="H39" s="218"/>
      <c r="I39" s="218" t="str">
        <f>'Industrial Summary'!I40</f>
        <v>Or</v>
      </c>
      <c r="J39" s="136" t="s">
        <v>421</v>
      </c>
      <c r="K39" s="11"/>
      <c r="L39" s="11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53" t="s">
        <v>1357</v>
      </c>
      <c r="AA39" s="257" t="str">
        <f>'Industrial Summary'!K40</f>
        <v>NA</v>
      </c>
      <c r="AB39" s="213"/>
      <c r="AC39" s="212"/>
    </row>
    <row r="40" spans="1:29" x14ac:dyDescent="0.2">
      <c r="A40" s="304"/>
      <c r="B40" s="22" t="str">
        <f>'Residential Summary'!B41</f>
        <v>Vanadium</v>
      </c>
      <c r="C40" s="264" t="str">
        <f>'Residential Summary'!C41</f>
        <v>7440-62-2     1314-62-1</v>
      </c>
      <c r="D40" s="123"/>
      <c r="E40" s="45">
        <f>'Industrial Summary'!E41</f>
        <v>250</v>
      </c>
      <c r="F40" s="79"/>
      <c r="G40" s="48">
        <f>(F40/E40)*'Industrial Summary'!F41</f>
        <v>0</v>
      </c>
      <c r="H40" s="218"/>
      <c r="I40" s="218" t="str">
        <f>'Industrial Summary'!I41</f>
        <v>Or</v>
      </c>
      <c r="J40" s="10"/>
      <c r="K40" s="11"/>
      <c r="L40" s="1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53" t="s">
        <v>1357</v>
      </c>
      <c r="AA40" s="257" t="str">
        <f>'Industrial Summary'!K41</f>
        <v>NA</v>
      </c>
      <c r="AB40" s="213"/>
      <c r="AC40" s="212"/>
    </row>
    <row r="41" spans="1:29" x14ac:dyDescent="0.2">
      <c r="A41" s="304"/>
      <c r="B41" s="22" t="str">
        <f>'Residential Summary'!B42</f>
        <v>Zinc</v>
      </c>
      <c r="C41" s="264" t="str">
        <f>'Residential Summary'!C42</f>
        <v>7440-66-6</v>
      </c>
      <c r="D41" s="123"/>
      <c r="E41" s="45">
        <f>'Industrial Summary'!E42</f>
        <v>75000</v>
      </c>
      <c r="F41" s="79"/>
      <c r="G41" s="48">
        <f>(F41/E41)*'Industrial Summary'!F42</f>
        <v>0</v>
      </c>
      <c r="H41" s="218" t="str">
        <f>'Industrial Summary'!H42</f>
        <v>In</v>
      </c>
      <c r="I41" s="218" t="str">
        <f>'Industrial Summary'!I42</f>
        <v>Or</v>
      </c>
      <c r="J41" s="10"/>
      <c r="K41" s="11"/>
      <c r="L41" s="11">
        <f>G41</f>
        <v>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53" t="s">
        <v>1357</v>
      </c>
      <c r="AA41" s="257" t="str">
        <f>'Industrial Summary'!K42</f>
        <v>D</v>
      </c>
      <c r="AB41" s="213"/>
      <c r="AC41" s="212"/>
    </row>
    <row r="42" spans="1:29" x14ac:dyDescent="0.2">
      <c r="A42" s="304" t="str">
        <f>'Residential Summary'!A43</f>
        <v>Volatile Organics</v>
      </c>
      <c r="B42" s="22"/>
      <c r="C42" s="264"/>
      <c r="D42" s="124"/>
      <c r="E42" s="45"/>
      <c r="F42" s="79"/>
      <c r="G42" s="48"/>
      <c r="H42" s="218"/>
      <c r="I42" s="218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53"/>
      <c r="AA42" s="257"/>
      <c r="AB42" s="213"/>
      <c r="AC42" s="212"/>
    </row>
    <row r="43" spans="1:29" x14ac:dyDescent="0.2">
      <c r="A43" s="304"/>
      <c r="B43" s="22" t="str">
        <f>'Residential Summary'!B44</f>
        <v>Acetone</v>
      </c>
      <c r="C43" s="264" t="str">
        <f>'Residential Summary'!C44</f>
        <v>67-64-1</v>
      </c>
      <c r="D43" s="81" t="s">
        <v>1392</v>
      </c>
      <c r="E43" s="45">
        <f>'Industrial Summary'!E44</f>
        <v>1000</v>
      </c>
      <c r="F43" s="79"/>
      <c r="G43" s="48">
        <f>(F43/E43)*'Industrial Summary'!F44</f>
        <v>0</v>
      </c>
      <c r="H43" s="218"/>
      <c r="I43" s="218" t="str">
        <f>'Industrial Summary'!I44</f>
        <v>In</v>
      </c>
      <c r="J43" s="30"/>
      <c r="K43" s="19"/>
      <c r="L43" s="19"/>
      <c r="M43" s="128"/>
      <c r="N43" s="92"/>
      <c r="O43" s="92"/>
      <c r="P43" s="128">
        <f>G43</f>
        <v>0</v>
      </c>
      <c r="Q43" s="11">
        <f>G43</f>
        <v>0</v>
      </c>
      <c r="R43" s="11"/>
      <c r="S43" s="19"/>
      <c r="T43" s="19"/>
      <c r="U43" s="19"/>
      <c r="V43" s="19"/>
      <c r="W43" s="19"/>
      <c r="X43" s="19"/>
      <c r="Y43" s="19"/>
      <c r="Z43" s="53" t="s">
        <v>1357</v>
      </c>
      <c r="AA43" s="257" t="str">
        <f>'Industrial Summary'!K44</f>
        <v>NA</v>
      </c>
      <c r="AB43" s="213"/>
      <c r="AC43" s="212"/>
    </row>
    <row r="44" spans="1:29" x14ac:dyDescent="0.2">
      <c r="A44" s="304"/>
      <c r="B44" s="22" t="str">
        <f>'Residential Summary'!B45</f>
        <v>Benzene</v>
      </c>
      <c r="C44" s="264" t="str">
        <f>'Residential Summary'!C45</f>
        <v>71-43-2</v>
      </c>
      <c r="D44" s="81" t="s">
        <v>1392</v>
      </c>
      <c r="E44" s="45">
        <f>'Industrial Summary'!E45</f>
        <v>10</v>
      </c>
      <c r="F44" s="79"/>
      <c r="G44" s="48">
        <f>(F44/E44)*'Industrial Summary'!F45</f>
        <v>0</v>
      </c>
      <c r="H44" s="218"/>
      <c r="I44" s="218" t="str">
        <f>'Industrial Summary'!I45</f>
        <v>In</v>
      </c>
      <c r="J44" s="87"/>
      <c r="K44" s="86"/>
      <c r="L44" s="128"/>
      <c r="M44" s="128">
        <f>G44</f>
        <v>0</v>
      </c>
      <c r="N44" s="92"/>
      <c r="O44" s="128">
        <f>G44</f>
        <v>0</v>
      </c>
      <c r="P44" s="92"/>
      <c r="Q44" s="86"/>
      <c r="R44" s="86"/>
      <c r="S44" s="86"/>
      <c r="T44" s="86"/>
      <c r="U44" s="86"/>
      <c r="V44" s="86"/>
      <c r="W44" s="86"/>
      <c r="X44" s="86"/>
      <c r="Y44" s="86"/>
      <c r="Z44" s="53">
        <f>(F44/E44)*'Industrial Summary'!L45</f>
        <v>0</v>
      </c>
      <c r="AA44" s="257" t="str">
        <f>'Industrial Summary'!K45</f>
        <v>A</v>
      </c>
      <c r="AB44" s="213"/>
      <c r="AC44" s="212" t="str">
        <f>'Industrial Summary'!O45</f>
        <v>In</v>
      </c>
    </row>
    <row r="45" spans="1:29" x14ac:dyDescent="0.2">
      <c r="A45" s="304"/>
      <c r="B45" s="22" t="str">
        <f>'Residential Summary'!B46</f>
        <v>Bromodichloromethane</v>
      </c>
      <c r="C45" s="264" t="str">
        <f>'Residential Summary'!C46</f>
        <v>75-27-4</v>
      </c>
      <c r="D45" s="81" t="s">
        <v>1392</v>
      </c>
      <c r="E45" s="45">
        <f>'Industrial Summary'!E46</f>
        <v>17</v>
      </c>
      <c r="F45" s="79"/>
      <c r="G45" s="48" t="s">
        <v>1357</v>
      </c>
      <c r="H45" s="220" t="str">
        <f>'Industrial Summary'!H46</f>
        <v>In</v>
      </c>
      <c r="I45" s="218" t="str">
        <f>'Industrial Summary'!I46</f>
        <v>?</v>
      </c>
      <c r="J45" s="30"/>
      <c r="K45" s="19"/>
      <c r="L45" s="19"/>
      <c r="M45" s="92"/>
      <c r="N45" s="92"/>
      <c r="O45" s="92"/>
      <c r="P45" s="128" t="str">
        <f>G45</f>
        <v>NA</v>
      </c>
      <c r="Q45" s="19"/>
      <c r="R45" s="19"/>
      <c r="S45" s="19"/>
      <c r="T45" s="19"/>
      <c r="U45" s="19"/>
      <c r="V45" s="19"/>
      <c r="W45" s="19"/>
      <c r="X45" s="19"/>
      <c r="Y45" s="19"/>
      <c r="Z45" s="53">
        <f>(F45/E45)*'Industrial Summary'!L46</f>
        <v>0</v>
      </c>
      <c r="AA45" s="257" t="str">
        <f>'Industrial Summary'!K46</f>
        <v>B2</v>
      </c>
      <c r="AB45" s="213"/>
      <c r="AC45" s="212" t="str">
        <f>'Industrial Summary'!O46</f>
        <v>In</v>
      </c>
    </row>
    <row r="46" spans="1:29" x14ac:dyDescent="0.2">
      <c r="A46" s="304"/>
      <c r="B46" s="22" t="str">
        <f>'Residential Summary'!B47</f>
        <v>Bromomethane (methyl bromide)</v>
      </c>
      <c r="C46" s="264" t="str">
        <f>'Residential Summary'!C47</f>
        <v>74-83-9</v>
      </c>
      <c r="D46" s="81" t="s">
        <v>1392</v>
      </c>
      <c r="E46" s="45">
        <f>'Industrial Summary'!E47</f>
        <v>2</v>
      </c>
      <c r="F46" s="79"/>
      <c r="G46" s="48">
        <f>(F46/E46)*'Industrial Summary'!F47</f>
        <v>0</v>
      </c>
      <c r="H46" s="218"/>
      <c r="I46" s="218" t="str">
        <f>'Industrial Summary'!I47</f>
        <v>In</v>
      </c>
      <c r="J46" s="30"/>
      <c r="K46" s="19"/>
      <c r="L46" s="19"/>
      <c r="M46" s="92"/>
      <c r="N46" s="92"/>
      <c r="O46" s="92"/>
      <c r="P46" s="92"/>
      <c r="Q46" s="11">
        <f>G46</f>
        <v>0</v>
      </c>
      <c r="R46" s="11"/>
      <c r="S46" s="19"/>
      <c r="T46" s="11">
        <f>G46</f>
        <v>0</v>
      </c>
      <c r="U46" s="11"/>
      <c r="V46" s="19"/>
      <c r="W46" s="19"/>
      <c r="X46" s="19"/>
      <c r="Y46" s="19"/>
      <c r="Z46" s="53" t="s">
        <v>1357</v>
      </c>
      <c r="AA46" s="257" t="str">
        <f>'Industrial Summary'!K47</f>
        <v>D</v>
      </c>
      <c r="AB46" s="213"/>
      <c r="AC46" s="212"/>
    </row>
    <row r="47" spans="1:29" ht="42.75" x14ac:dyDescent="0.2">
      <c r="A47" s="304"/>
      <c r="B47" s="22" t="str">
        <f>'Residential Summary'!B48</f>
        <v>1,3 - Butadiene</v>
      </c>
      <c r="C47" s="264" t="str">
        <f>'Residential Summary'!C48</f>
        <v>106-99-0</v>
      </c>
      <c r="D47" s="81" t="s">
        <v>1392</v>
      </c>
      <c r="E47" s="45">
        <f>'Industrial Summary'!E48</f>
        <v>0.4</v>
      </c>
      <c r="F47" s="79"/>
      <c r="G47" s="48">
        <f>(F47/E47)*'Industrial Summary'!F48</f>
        <v>0</v>
      </c>
      <c r="H47" s="218" t="s">
        <v>1355</v>
      </c>
      <c r="I47" s="218" t="s">
        <v>1363</v>
      </c>
      <c r="J47" s="30"/>
      <c r="K47" s="19"/>
      <c r="L47" s="19"/>
      <c r="M47" s="92"/>
      <c r="N47" s="92"/>
      <c r="O47" s="92"/>
      <c r="P47" s="92"/>
      <c r="Q47" s="19"/>
      <c r="R47" s="19"/>
      <c r="S47" s="11">
        <f>G47</f>
        <v>0</v>
      </c>
      <c r="T47" s="19"/>
      <c r="U47" s="19"/>
      <c r="V47" s="19"/>
      <c r="W47" s="19"/>
      <c r="X47" s="19"/>
      <c r="Y47" s="19"/>
      <c r="Z47" s="53">
        <f>(F47/E47)*'Industrial Summary'!L48</f>
        <v>0</v>
      </c>
      <c r="AA47" s="257" t="str">
        <f>'Industrial Summary'!K48</f>
        <v>Carcinogenic</v>
      </c>
      <c r="AB47" s="213" t="str">
        <f>'Industrial Summary'!N48</f>
        <v>Or</v>
      </c>
      <c r="AC47" s="212" t="str">
        <f>'Industrial Summary'!O48</f>
        <v>In</v>
      </c>
    </row>
    <row r="48" spans="1:29" x14ac:dyDescent="0.2">
      <c r="A48" s="304"/>
      <c r="B48" s="22" t="str">
        <f>'Residential Summary'!B49</f>
        <v>n-Butylbenzene</v>
      </c>
      <c r="C48" s="264" t="str">
        <f>'Residential Summary'!C49</f>
        <v>104-51-8</v>
      </c>
      <c r="D48" s="81" t="s">
        <v>1392</v>
      </c>
      <c r="E48" s="45">
        <f>'Industrial Summary'!E49</f>
        <v>92</v>
      </c>
      <c r="F48" s="79"/>
      <c r="G48" s="48">
        <f>(F48/E48)*'Industrial Summary'!F49</f>
        <v>0</v>
      </c>
      <c r="H48" s="218"/>
      <c r="I48" s="218" t="str">
        <f>'Industrial Summary'!I49</f>
        <v>In</v>
      </c>
      <c r="J48" s="87"/>
      <c r="K48" s="86"/>
      <c r="L48" s="86"/>
      <c r="M48" s="128">
        <f>G48</f>
        <v>0</v>
      </c>
      <c r="N48" s="92"/>
      <c r="O48" s="92"/>
      <c r="P48" s="92"/>
      <c r="Q48" s="19"/>
      <c r="R48" s="19"/>
      <c r="S48" s="19"/>
      <c r="T48" s="19"/>
      <c r="U48" s="19"/>
      <c r="V48" s="19"/>
      <c r="W48" s="19"/>
      <c r="X48" s="19"/>
      <c r="Y48" s="19"/>
      <c r="Z48" s="53" t="s">
        <v>1357</v>
      </c>
      <c r="AA48" s="257" t="str">
        <f>'Industrial Summary'!K49</f>
        <v>NA</v>
      </c>
      <c r="AB48" s="213"/>
      <c r="AC48" s="212"/>
    </row>
    <row r="49" spans="1:29" x14ac:dyDescent="0.2">
      <c r="A49" s="304"/>
      <c r="B49" s="22" t="str">
        <f>'Residential Summary'!B50</f>
        <v>sec-Butylbenzene</v>
      </c>
      <c r="C49" s="264" t="str">
        <f>'Residential Summary'!C50</f>
        <v>135-98-8</v>
      </c>
      <c r="D49" s="81" t="s">
        <v>1392</v>
      </c>
      <c r="E49" s="45">
        <f>'Industrial Summary'!E50</f>
        <v>70</v>
      </c>
      <c r="F49" s="79"/>
      <c r="G49" s="48">
        <f>(F49/E49)*'Industrial Summary'!F50</f>
        <v>0</v>
      </c>
      <c r="H49" s="218"/>
      <c r="I49" s="218" t="str">
        <f>'Industrial Summary'!I50</f>
        <v>In</v>
      </c>
      <c r="J49" s="87"/>
      <c r="K49" s="86"/>
      <c r="L49" s="86"/>
      <c r="M49" s="128">
        <f>G49</f>
        <v>0</v>
      </c>
      <c r="N49" s="92"/>
      <c r="O49" s="92"/>
      <c r="P49" s="92"/>
      <c r="Q49" s="19"/>
      <c r="R49" s="19"/>
      <c r="S49" s="19"/>
      <c r="T49" s="19"/>
      <c r="U49" s="19"/>
      <c r="V49" s="19"/>
      <c r="W49" s="19"/>
      <c r="X49" s="19"/>
      <c r="Y49" s="19"/>
      <c r="Z49" s="53" t="s">
        <v>1357</v>
      </c>
      <c r="AA49" s="257" t="str">
        <f>'Industrial Summary'!K50</f>
        <v>NA</v>
      </c>
      <c r="AB49" s="213"/>
      <c r="AC49" s="212"/>
    </row>
    <row r="50" spans="1:29" x14ac:dyDescent="0.2">
      <c r="A50" s="304"/>
      <c r="B50" s="22" t="str">
        <f>'Residential Summary'!B51</f>
        <v>tert-Butylbenzene</v>
      </c>
      <c r="C50" s="264" t="str">
        <f>'Residential Summary'!C51</f>
        <v>98-06-6</v>
      </c>
      <c r="D50" s="81" t="s">
        <v>1392</v>
      </c>
      <c r="E50" s="45">
        <f>'Industrial Summary'!E51</f>
        <v>90</v>
      </c>
      <c r="F50" s="79"/>
      <c r="G50" s="48">
        <f>(F50/E50)*'Industrial Summary'!F51</f>
        <v>0</v>
      </c>
      <c r="H50" s="218"/>
      <c r="I50" s="218" t="str">
        <f>'Industrial Summary'!I51</f>
        <v>In</v>
      </c>
      <c r="J50" s="87"/>
      <c r="K50" s="86"/>
      <c r="L50" s="86"/>
      <c r="M50" s="128">
        <f>G50</f>
        <v>0</v>
      </c>
      <c r="N50" s="92"/>
      <c r="O50" s="92"/>
      <c r="P50" s="92"/>
      <c r="Q50" s="19"/>
      <c r="R50" s="19"/>
      <c r="S50" s="19"/>
      <c r="T50" s="19"/>
      <c r="U50" s="19"/>
      <c r="V50" s="19"/>
      <c r="W50" s="19"/>
      <c r="X50" s="19"/>
      <c r="Y50" s="19"/>
      <c r="Z50" s="53" t="s">
        <v>1357</v>
      </c>
      <c r="AA50" s="257" t="str">
        <f>'Industrial Summary'!K51</f>
        <v>NA</v>
      </c>
      <c r="AB50" s="213"/>
      <c r="AC50" s="212"/>
    </row>
    <row r="51" spans="1:29" x14ac:dyDescent="0.2">
      <c r="A51" s="304"/>
      <c r="B51" s="22" t="str">
        <f>'Residential Summary'!B52</f>
        <v>Carbon Disulfide</v>
      </c>
      <c r="C51" s="264" t="str">
        <f>'Residential Summary'!C52</f>
        <v>75-15-0</v>
      </c>
      <c r="D51" s="81" t="s">
        <v>1392</v>
      </c>
      <c r="E51" s="45">
        <f>'Industrial Summary'!E52</f>
        <v>190</v>
      </c>
      <c r="F51" s="79"/>
      <c r="G51" s="48">
        <f>(F51/E51)*'Industrial Summary'!F52</f>
        <v>0</v>
      </c>
      <c r="H51" s="218"/>
      <c r="I51" s="218" t="str">
        <f>'Industrial Summary'!I52</f>
        <v>In</v>
      </c>
      <c r="J51" s="136" t="s">
        <v>288</v>
      </c>
      <c r="K51" s="200"/>
      <c r="L51" s="19"/>
      <c r="M51" s="11">
        <f>G51</f>
        <v>0</v>
      </c>
      <c r="N51" s="201" t="s">
        <v>289</v>
      </c>
      <c r="O51" s="19"/>
      <c r="P51" s="19"/>
      <c r="Q51" s="19"/>
      <c r="R51" s="19"/>
      <c r="S51" s="11">
        <f>G51</f>
        <v>0</v>
      </c>
      <c r="T51" s="19"/>
      <c r="U51" s="19"/>
      <c r="V51" s="19"/>
      <c r="W51" s="19"/>
      <c r="X51" s="19"/>
      <c r="Y51" s="19"/>
      <c r="Z51" s="53" t="s">
        <v>1357</v>
      </c>
      <c r="AA51" s="257" t="str">
        <f>'Industrial Summary'!K52</f>
        <v>NA</v>
      </c>
      <c r="AB51" s="213"/>
      <c r="AC51" s="212"/>
    </row>
    <row r="52" spans="1:29" x14ac:dyDescent="0.2">
      <c r="A52" s="304"/>
      <c r="B52" s="22" t="str">
        <f>'Residential Summary'!B53</f>
        <v>Carbon Tetrachloride</v>
      </c>
      <c r="C52" s="264" t="str">
        <f>'Residential Summary'!C53</f>
        <v>56-23-5</v>
      </c>
      <c r="D52" s="81" t="s">
        <v>1392</v>
      </c>
      <c r="E52" s="45">
        <f>'Industrial Summary'!E53</f>
        <v>0.9</v>
      </c>
      <c r="F52" s="79"/>
      <c r="G52" s="48">
        <f>(F52/E52)*'Industrial Summary'!F53</f>
        <v>0</v>
      </c>
      <c r="H52" s="218"/>
      <c r="I52" s="218" t="str">
        <f>'Industrial Summary'!I53</f>
        <v>In</v>
      </c>
      <c r="J52" s="30"/>
      <c r="K52" s="19"/>
      <c r="L52" s="19"/>
      <c r="M52" s="19"/>
      <c r="N52" s="19"/>
      <c r="O52" s="19"/>
      <c r="P52" s="19"/>
      <c r="Q52" s="11">
        <f>G52</f>
        <v>0</v>
      </c>
      <c r="R52" s="11"/>
      <c r="S52" s="19"/>
      <c r="T52" s="19"/>
      <c r="U52" s="19"/>
      <c r="V52" s="19"/>
      <c r="W52" s="19"/>
      <c r="X52" s="19"/>
      <c r="Y52" s="19"/>
      <c r="Z52" s="53">
        <f>(F52/E52)*'Industrial Summary'!L53</f>
        <v>0</v>
      </c>
      <c r="AA52" s="257" t="str">
        <f>'Industrial Summary'!K53</f>
        <v>B2</v>
      </c>
      <c r="AB52" s="213"/>
      <c r="AC52" s="212" t="str">
        <f>'Industrial Summary'!O53</f>
        <v>In</v>
      </c>
    </row>
    <row r="53" spans="1:29" x14ac:dyDescent="0.2">
      <c r="A53" s="304"/>
      <c r="B53" s="22" t="str">
        <f>'Residential Summary'!B54</f>
        <v>Chlorobenzene</v>
      </c>
      <c r="C53" s="264" t="str">
        <f>'Residential Summary'!C54</f>
        <v>108-90-7</v>
      </c>
      <c r="D53" s="81" t="s">
        <v>1392</v>
      </c>
      <c r="E53" s="45">
        <f>'Industrial Summary'!E54</f>
        <v>32</v>
      </c>
      <c r="F53" s="79"/>
      <c r="G53" s="48">
        <f>(F53/E53)*'Industrial Summary'!F54</f>
        <v>0</v>
      </c>
      <c r="H53" s="218"/>
      <c r="I53" s="218" t="str">
        <f>'Industrial Summary'!I54</f>
        <v>In</v>
      </c>
      <c r="J53" s="30"/>
      <c r="K53" s="19"/>
      <c r="L53" s="19"/>
      <c r="M53" s="19"/>
      <c r="N53" s="19"/>
      <c r="O53" s="19"/>
      <c r="P53" s="11">
        <f>G53</f>
        <v>0</v>
      </c>
      <c r="Q53" s="11">
        <f>G53</f>
        <v>0</v>
      </c>
      <c r="R53" s="11"/>
      <c r="S53" s="19"/>
      <c r="T53" s="19"/>
      <c r="U53" s="19"/>
      <c r="V53" s="19"/>
      <c r="W53" s="19"/>
      <c r="X53" s="19"/>
      <c r="Y53" s="19"/>
      <c r="Z53" s="53" t="s">
        <v>1357</v>
      </c>
      <c r="AA53" s="257" t="str">
        <f>'Industrial Summary'!K54</f>
        <v>D</v>
      </c>
      <c r="AB53" s="213"/>
      <c r="AC53" s="212"/>
    </row>
    <row r="54" spans="1:29" x14ac:dyDescent="0.2">
      <c r="A54" s="304"/>
      <c r="B54" s="22" t="str">
        <f>'Residential Summary'!B55</f>
        <v>Chloroethane (ethyl chloride)</v>
      </c>
      <c r="C54" s="264" t="str">
        <f>'Residential Summary'!C55</f>
        <v>75-00-3</v>
      </c>
      <c r="D54" s="81" t="s">
        <v>1392</v>
      </c>
      <c r="E54" s="45">
        <f>'Industrial Summary'!E55</f>
        <v>3000</v>
      </c>
      <c r="F54" s="79"/>
      <c r="G54" s="48">
        <f>(F54/E54)*'Industrial Summary'!F55</f>
        <v>0</v>
      </c>
      <c r="H54" s="218"/>
      <c r="I54" s="218" t="str">
        <f>'Industrial Summary'!I55</f>
        <v>In</v>
      </c>
      <c r="J54" s="30"/>
      <c r="K54" s="19"/>
      <c r="L54" s="19"/>
      <c r="M54" s="19"/>
      <c r="N54" s="19"/>
      <c r="O54" s="19"/>
      <c r="P54" s="19"/>
      <c r="Q54" s="19"/>
      <c r="R54" s="19"/>
      <c r="S54" s="11">
        <f>G54</f>
        <v>0</v>
      </c>
      <c r="T54" s="19"/>
      <c r="U54" s="19"/>
      <c r="V54" s="19"/>
      <c r="W54" s="19"/>
      <c r="X54" s="19"/>
      <c r="Y54" s="19"/>
      <c r="Z54" s="53">
        <f>(F54/E54)*'Industrial Summary'!L55</f>
        <v>0</v>
      </c>
      <c r="AA54" s="257" t="str">
        <f>'Industrial Summary'!K55</f>
        <v>NA</v>
      </c>
      <c r="AB54" s="214" t="str">
        <f>'Industrial Summary'!N55</f>
        <v>In</v>
      </c>
      <c r="AC54" s="212" t="str">
        <f>'Industrial Summary'!O55</f>
        <v>Or</v>
      </c>
    </row>
    <row r="55" spans="1:29" s="85" customFormat="1" x14ac:dyDescent="0.2">
      <c r="A55" s="304"/>
      <c r="B55" s="22" t="str">
        <f>'Residential Summary'!B56</f>
        <v>Chloroform (trichloromethane)</v>
      </c>
      <c r="C55" s="264" t="str">
        <f>'Residential Summary'!C56</f>
        <v>67-66-3</v>
      </c>
      <c r="D55" s="81" t="s">
        <v>1392</v>
      </c>
      <c r="E55" s="45">
        <f>'Industrial Summary'!E56</f>
        <v>4</v>
      </c>
      <c r="F55" s="79"/>
      <c r="G55" s="48">
        <f>(F55/E55)*'Industrial Summary'!F56</f>
        <v>0</v>
      </c>
      <c r="H55" s="218"/>
      <c r="I55" s="218" t="str">
        <f>'Industrial Summary'!I56</f>
        <v>In</v>
      </c>
      <c r="J55" s="87"/>
      <c r="K55" s="86"/>
      <c r="L55" s="86"/>
      <c r="M55" s="86"/>
      <c r="N55" s="86"/>
      <c r="O55" s="19"/>
      <c r="P55" s="11">
        <f>G55</f>
        <v>0</v>
      </c>
      <c r="Q55" s="11">
        <f>G55</f>
        <v>0</v>
      </c>
      <c r="R55" s="11"/>
      <c r="S55" s="11">
        <f>G55</f>
        <v>0</v>
      </c>
      <c r="T55" s="86"/>
      <c r="U55" s="86"/>
      <c r="V55" s="86"/>
      <c r="W55" s="86"/>
      <c r="X55" s="86"/>
      <c r="Y55" s="86"/>
      <c r="Z55" s="53">
        <f>(F55/E55)*'Industrial Summary'!L56</f>
        <v>0</v>
      </c>
      <c r="AA55" s="257" t="str">
        <f>'Industrial Summary'!K56</f>
        <v>B2</v>
      </c>
      <c r="AB55" s="213"/>
      <c r="AC55" s="212" t="str">
        <f>'Industrial Summary'!O56</f>
        <v>In</v>
      </c>
    </row>
    <row r="56" spans="1:29" x14ac:dyDescent="0.2">
      <c r="A56" s="304"/>
      <c r="B56" s="22" t="str">
        <f>'Residential Summary'!B57</f>
        <v>Chloromethane (methyl chloride)</v>
      </c>
      <c r="C56" s="264" t="str">
        <f>'Residential Summary'!C57</f>
        <v>74-87-3</v>
      </c>
      <c r="D56" s="81" t="s">
        <v>1392</v>
      </c>
      <c r="E56" s="45">
        <f>'Industrial Summary'!E57</f>
        <v>23</v>
      </c>
      <c r="F56" s="79"/>
      <c r="G56" s="48">
        <f>(F56/E56)*'Industrial Summary'!F57</f>
        <v>0</v>
      </c>
      <c r="H56" s="218" t="s">
        <v>1355</v>
      </c>
      <c r="I56" s="218" t="str">
        <f>'Industrial Summary'!I57</f>
        <v>In</v>
      </c>
      <c r="J56" s="30"/>
      <c r="K56" s="19"/>
      <c r="L56" s="19"/>
      <c r="M56" s="11">
        <f>G56</f>
        <v>0</v>
      </c>
      <c r="N56" s="19"/>
      <c r="O56" s="19"/>
      <c r="P56" s="19"/>
      <c r="Q56" s="11">
        <f>G56</f>
        <v>0</v>
      </c>
      <c r="R56" s="19"/>
      <c r="S56" s="19"/>
      <c r="T56" s="19"/>
      <c r="U56" s="19"/>
      <c r="V56" s="19"/>
      <c r="W56" s="19"/>
      <c r="X56" s="19"/>
      <c r="Y56" s="11"/>
      <c r="Z56" s="53" t="s">
        <v>1357</v>
      </c>
      <c r="AA56" s="257" t="str">
        <f>'Industrial Summary'!K57</f>
        <v>D</v>
      </c>
      <c r="AB56" s="213"/>
      <c r="AC56" s="212"/>
    </row>
    <row r="57" spans="1:29" s="85" customFormat="1" x14ac:dyDescent="0.2">
      <c r="A57" s="304"/>
      <c r="B57" s="22" t="str">
        <f>'Residential Summary'!B58</f>
        <v>2-Chlorotoluene</v>
      </c>
      <c r="C57" s="264" t="str">
        <f>'Residential Summary'!C58</f>
        <v>95-49-8</v>
      </c>
      <c r="D57" s="81" t="s">
        <v>1392</v>
      </c>
      <c r="E57" s="45">
        <f>'Industrial Summary'!E58</f>
        <v>436</v>
      </c>
      <c r="F57" s="79"/>
      <c r="G57" s="48">
        <f>(F57/E57)*'Industrial Summary'!F58</f>
        <v>0</v>
      </c>
      <c r="H57" s="220" t="str">
        <f>'Industrial Summary'!H58</f>
        <v>In</v>
      </c>
      <c r="I57" s="218" t="str">
        <f>'Industrial Summary'!I58</f>
        <v>?</v>
      </c>
      <c r="J57" s="135" t="s">
        <v>395</v>
      </c>
      <c r="K57" s="201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128"/>
      <c r="Z57" s="53" t="s">
        <v>1357</v>
      </c>
      <c r="AA57" s="257" t="str">
        <f>'Industrial Summary'!K58</f>
        <v>NA</v>
      </c>
      <c r="AB57" s="213"/>
      <c r="AC57" s="212"/>
    </row>
    <row r="58" spans="1:29" s="85" customFormat="1" x14ac:dyDescent="0.2">
      <c r="A58" s="304"/>
      <c r="B58" s="22" t="str">
        <f>'Residential Summary'!B59</f>
        <v>Cumene (isopropylbenzene)</v>
      </c>
      <c r="C58" s="264" t="str">
        <f>'Residential Summary'!C59</f>
        <v>98-82-8</v>
      </c>
      <c r="D58" s="81" t="s">
        <v>1392</v>
      </c>
      <c r="E58" s="45">
        <f>'Industrial Summary'!E59</f>
        <v>87</v>
      </c>
      <c r="F58" s="79"/>
      <c r="G58" s="48">
        <f>(F58/E58)*'Industrial Summary'!F59</f>
        <v>0</v>
      </c>
      <c r="H58" s="218"/>
      <c r="I58" s="218" t="str">
        <f>'Industrial Summary'!I59</f>
        <v>In</v>
      </c>
      <c r="J58" s="137">
        <f>G58</f>
        <v>0</v>
      </c>
      <c r="K58" s="128"/>
      <c r="L58" s="86"/>
      <c r="M58" s="128"/>
      <c r="N58" s="92"/>
      <c r="O58" s="92"/>
      <c r="P58" s="128">
        <f>G58</f>
        <v>0</v>
      </c>
      <c r="Q58" s="86"/>
      <c r="R58" s="86"/>
      <c r="S58" s="86"/>
      <c r="T58" s="128"/>
      <c r="U58" s="128"/>
      <c r="V58" s="92"/>
      <c r="W58" s="92"/>
      <c r="X58" s="92"/>
      <c r="Y58" s="92"/>
      <c r="Z58" s="53" t="s">
        <v>1357</v>
      </c>
      <c r="AA58" s="257" t="str">
        <f>'Industrial Summary'!K59</f>
        <v>NA</v>
      </c>
      <c r="AB58" s="213"/>
      <c r="AC58" s="212"/>
    </row>
    <row r="59" spans="1:29" ht="21.75" x14ac:dyDescent="0.2">
      <c r="A59" s="304"/>
      <c r="B59" s="22" t="str">
        <f>'Residential Summary'!B60</f>
        <v>1,2 - Dibromoethane (ethylene dibromide)</v>
      </c>
      <c r="C59" s="264" t="str">
        <f>'Residential Summary'!C60</f>
        <v>106-93-4</v>
      </c>
      <c r="D59" s="81" t="s">
        <v>1392</v>
      </c>
      <c r="E59" s="45">
        <f>'Industrial Summary'!E60</f>
        <v>0.5</v>
      </c>
      <c r="F59" s="79"/>
      <c r="G59" s="48">
        <f>(F59/E59)*'Industrial Summary'!F60</f>
        <v>0</v>
      </c>
      <c r="H59" s="219"/>
      <c r="I59" s="218" t="str">
        <f>'Industrial Summary'!I60</f>
        <v>In</v>
      </c>
      <c r="J59" s="10">
        <f>G59</f>
        <v>0</v>
      </c>
      <c r="K59" s="19"/>
      <c r="L59" s="19"/>
      <c r="M59" s="19"/>
      <c r="N59" s="19"/>
      <c r="O59" s="19"/>
      <c r="P59" s="19"/>
      <c r="Q59" s="11">
        <f>G59</f>
        <v>0</v>
      </c>
      <c r="R59" s="19"/>
      <c r="S59" s="11">
        <f>G59</f>
        <v>0</v>
      </c>
      <c r="T59" s="19"/>
      <c r="U59" s="19"/>
      <c r="V59" s="19"/>
      <c r="W59" s="19"/>
      <c r="X59" s="19"/>
      <c r="Y59" s="19"/>
      <c r="Z59" s="53">
        <f>(F59/E59)*'Industrial Summary'!L60</f>
        <v>0</v>
      </c>
      <c r="AA59" s="257" t="str">
        <f>'Industrial Summary'!K60</f>
        <v>Likely</v>
      </c>
      <c r="AB59" s="213"/>
      <c r="AC59" s="212" t="str">
        <f>'Industrial Summary'!O60</f>
        <v>In</v>
      </c>
    </row>
    <row r="60" spans="1:29" x14ac:dyDescent="0.2">
      <c r="A60" s="304"/>
      <c r="B60" s="22" t="str">
        <f>'Residential Summary'!B61</f>
        <v>Dibromomethane (methylene bromide)</v>
      </c>
      <c r="C60" s="264" t="str">
        <f>'Residential Summary'!C61</f>
        <v>74-95-3</v>
      </c>
      <c r="D60" s="81" t="s">
        <v>1392</v>
      </c>
      <c r="E60" s="45">
        <f>'Industrial Summary'!E61</f>
        <v>1860</v>
      </c>
      <c r="F60" s="79"/>
      <c r="G60" s="48">
        <f>(F60/E60)*'Industrial Summary'!F61</f>
        <v>0</v>
      </c>
      <c r="H60" s="220" t="str">
        <f>'Industrial Summary'!H61</f>
        <v>In</v>
      </c>
      <c r="I60" s="218" t="str">
        <f>'Industrial Summary'!I61</f>
        <v>?</v>
      </c>
      <c r="J60" s="10"/>
      <c r="K60" s="11"/>
      <c r="L60" s="11">
        <f>G60</f>
        <v>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53" t="s">
        <v>1357</v>
      </c>
      <c r="AA60" s="257" t="str">
        <f>'Industrial Summary'!K61</f>
        <v>NA</v>
      </c>
      <c r="AB60" s="213"/>
      <c r="AC60" s="212"/>
    </row>
    <row r="61" spans="1:29" x14ac:dyDescent="0.2">
      <c r="A61" s="304"/>
      <c r="B61" s="22" t="str">
        <f>'Residential Summary'!B62</f>
        <v>Dichlorodifluoromethane (Freon 12)</v>
      </c>
      <c r="C61" s="264" t="str">
        <f>'Residential Summary'!C62</f>
        <v>75-71-8</v>
      </c>
      <c r="D61" s="81" t="s">
        <v>1392</v>
      </c>
      <c r="E61" s="45">
        <f>'Industrial Summary'!E62</f>
        <v>50</v>
      </c>
      <c r="F61" s="79"/>
      <c r="G61" s="48">
        <f>(F61/E61)*'Industrial Summary'!F62</f>
        <v>0</v>
      </c>
      <c r="H61" s="218"/>
      <c r="I61" s="218" t="str">
        <f>'Industrial Summary'!I62</f>
        <v>In</v>
      </c>
      <c r="J61" s="30"/>
      <c r="K61" s="19"/>
      <c r="L61" s="19"/>
      <c r="M61" s="19"/>
      <c r="N61" s="19"/>
      <c r="O61" s="19"/>
      <c r="P61" s="19"/>
      <c r="Q61" s="11">
        <f>G61</f>
        <v>0</v>
      </c>
      <c r="R61" s="19"/>
      <c r="S61" s="19"/>
      <c r="T61" s="19"/>
      <c r="U61" s="19"/>
      <c r="V61" s="19"/>
      <c r="W61" s="19"/>
      <c r="X61" s="19"/>
      <c r="Y61" s="11">
        <f>G61</f>
        <v>0</v>
      </c>
      <c r="Z61" s="53" t="s">
        <v>1357</v>
      </c>
      <c r="AA61" s="257" t="str">
        <f>'Industrial Summary'!K62</f>
        <v>NA</v>
      </c>
      <c r="AB61" s="213"/>
      <c r="AC61" s="212"/>
    </row>
    <row r="62" spans="1:29" x14ac:dyDescent="0.2">
      <c r="A62" s="304"/>
      <c r="B62" s="22" t="str">
        <f>'Residential Summary'!B63</f>
        <v>1,1 - Dichloroethane</v>
      </c>
      <c r="C62" s="264" t="str">
        <f>'Residential Summary'!C63</f>
        <v>75-34-3</v>
      </c>
      <c r="D62" s="81" t="s">
        <v>1392</v>
      </c>
      <c r="E62" s="45">
        <f>'Industrial Summary'!E63</f>
        <v>55</v>
      </c>
      <c r="F62" s="79"/>
      <c r="G62" s="48">
        <f>(F62/E62)*'Industrial Summary'!F63</f>
        <v>0</v>
      </c>
      <c r="H62" s="218"/>
      <c r="I62" s="218" t="str">
        <f>'Industrial Summary'!I63</f>
        <v>In</v>
      </c>
      <c r="J62" s="30"/>
      <c r="K62" s="19"/>
      <c r="L62" s="19"/>
      <c r="M62" s="19"/>
      <c r="N62" s="19"/>
      <c r="O62" s="19"/>
      <c r="P62" s="11">
        <f>G62</f>
        <v>0</v>
      </c>
      <c r="Q62" s="19"/>
      <c r="R62" s="19"/>
      <c r="S62" s="19"/>
      <c r="T62" s="19"/>
      <c r="U62" s="19"/>
      <c r="V62" s="19"/>
      <c r="W62" s="19"/>
      <c r="X62" s="19"/>
      <c r="Y62" s="19"/>
      <c r="Z62" s="53">
        <f>(F62/E62)*'Industrial Summary'!L63</f>
        <v>0</v>
      </c>
      <c r="AA62" s="257" t="str">
        <f>'Industrial Summary'!K63</f>
        <v>C</v>
      </c>
      <c r="AB62" s="213"/>
      <c r="AC62" s="212" t="str">
        <f>'Industrial Summary'!O63</f>
        <v>In</v>
      </c>
    </row>
    <row r="63" spans="1:29" ht="21.75" x14ac:dyDescent="0.2">
      <c r="A63" s="304"/>
      <c r="B63" s="22" t="str">
        <f>'Residential Summary'!B64</f>
        <v>1,2 - Dichloroethane</v>
      </c>
      <c r="C63" s="264" t="str">
        <f>'Residential Summary'!C64</f>
        <v>107-06-2</v>
      </c>
      <c r="D63" s="81" t="s">
        <v>1392</v>
      </c>
      <c r="E63" s="45">
        <f>'Industrial Summary'!E64</f>
        <v>6</v>
      </c>
      <c r="F63" s="79"/>
      <c r="G63" s="48">
        <f>(F63/E63)*'Industrial Summary'!F64</f>
        <v>0</v>
      </c>
      <c r="H63" s="219" t="str">
        <f>'Industrial Summary'!H64</f>
        <v>Or De</v>
      </c>
      <c r="I63" s="218" t="str">
        <f>'Industrial Summary'!I64</f>
        <v>In</v>
      </c>
      <c r="J63" s="3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53">
        <f>(F63/E63)*'Industrial Summary'!L64</f>
        <v>0</v>
      </c>
      <c r="AA63" s="257" t="str">
        <f>'Industrial Summary'!K64</f>
        <v>B2</v>
      </c>
      <c r="AB63" s="213"/>
      <c r="AC63" s="212" t="str">
        <f>'Industrial Summary'!O64</f>
        <v>In</v>
      </c>
    </row>
    <row r="64" spans="1:29" x14ac:dyDescent="0.2">
      <c r="A64" s="304"/>
      <c r="B64" s="22" t="str">
        <f>'Residential Summary'!B65</f>
        <v>1,1 - Dichloroethylene</v>
      </c>
      <c r="C64" s="264" t="str">
        <f>'Residential Summary'!C65</f>
        <v>75-35-4</v>
      </c>
      <c r="D64" s="81" t="s">
        <v>1392</v>
      </c>
      <c r="E64" s="45">
        <f>'Industrial Summary'!E65</f>
        <v>60</v>
      </c>
      <c r="F64" s="79"/>
      <c r="G64" s="48">
        <f>(F64/E64)*'Industrial Summary'!F65</f>
        <v>0</v>
      </c>
      <c r="H64" s="218"/>
      <c r="I64" s="218" t="str">
        <f>'Industrial Summary'!I65</f>
        <v>In</v>
      </c>
      <c r="J64" s="30"/>
      <c r="K64" s="19"/>
      <c r="L64" s="19"/>
      <c r="M64" s="19"/>
      <c r="N64" s="19"/>
      <c r="O64" s="19"/>
      <c r="P64" s="19"/>
      <c r="Q64" s="11">
        <f>G64</f>
        <v>0</v>
      </c>
      <c r="R64" s="19"/>
      <c r="S64" s="19"/>
      <c r="T64" s="19"/>
      <c r="U64" s="19"/>
      <c r="V64" s="19"/>
      <c r="W64" s="19"/>
      <c r="X64" s="19"/>
      <c r="Y64" s="19"/>
      <c r="Z64" s="53" t="s">
        <v>1357</v>
      </c>
      <c r="AA64" s="257" t="str">
        <f>'Industrial Summary'!K65</f>
        <v>NA</v>
      </c>
      <c r="AB64" s="213"/>
      <c r="AC64" s="212"/>
    </row>
    <row r="65" spans="1:29" x14ac:dyDescent="0.2">
      <c r="A65" s="304"/>
      <c r="B65" s="22" t="str">
        <f>'Residential Summary'!B66</f>
        <v>cis - 1,2 - Dichloroethylene</v>
      </c>
      <c r="C65" s="264" t="str">
        <f>'Residential Summary'!C66</f>
        <v>154-59-2</v>
      </c>
      <c r="D65" s="81" t="s">
        <v>1392</v>
      </c>
      <c r="E65" s="45">
        <f>'Industrial Summary'!E66</f>
        <v>22</v>
      </c>
      <c r="F65" s="79"/>
      <c r="G65" s="48">
        <f>(F65/E65)*'Industrial Summary'!F66</f>
        <v>0</v>
      </c>
      <c r="H65" s="218"/>
      <c r="I65" s="218" t="str">
        <f>'Industrial Summary'!I66</f>
        <v>In</v>
      </c>
      <c r="J65" s="10"/>
      <c r="K65" s="11"/>
      <c r="L65" s="11">
        <f>G65</f>
        <v>0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53" t="s">
        <v>1357</v>
      </c>
      <c r="AA65" s="257" t="str">
        <f>'Industrial Summary'!K66</f>
        <v>D</v>
      </c>
      <c r="AB65" s="213"/>
      <c r="AC65" s="212"/>
    </row>
    <row r="66" spans="1:29" x14ac:dyDescent="0.2">
      <c r="A66" s="304"/>
      <c r="B66" s="22" t="str">
        <f>'Residential Summary'!B67</f>
        <v>trans - 1,2 - Dichloroethylene</v>
      </c>
      <c r="C66" s="264" t="str">
        <f>'Residential Summary'!C67</f>
        <v>156-60-5</v>
      </c>
      <c r="D66" s="81" t="s">
        <v>1392</v>
      </c>
      <c r="E66" s="45">
        <f>'Industrial Summary'!E67</f>
        <v>33</v>
      </c>
      <c r="F66" s="79"/>
      <c r="G66" s="48">
        <f>(F66/E66)*'Industrial Summary'!F67</f>
        <v>0</v>
      </c>
      <c r="H66" s="218"/>
      <c r="I66" s="218" t="str">
        <f>'Industrial Summary'!I67</f>
        <v>In</v>
      </c>
      <c r="J66" s="30"/>
      <c r="K66" s="19"/>
      <c r="L66" s="19"/>
      <c r="M66" s="19"/>
      <c r="N66" s="19"/>
      <c r="O66" s="19"/>
      <c r="P66" s="19"/>
      <c r="Q66" s="11">
        <f>G66</f>
        <v>0</v>
      </c>
      <c r="R66" s="11"/>
      <c r="S66" s="19"/>
      <c r="T66" s="19"/>
      <c r="U66" s="19"/>
      <c r="V66" s="19"/>
      <c r="W66" s="19"/>
      <c r="X66" s="19"/>
      <c r="Y66" s="19"/>
      <c r="Z66" s="53" t="s">
        <v>1357</v>
      </c>
      <c r="AA66" s="257" t="str">
        <f>'Industrial Summary'!K67</f>
        <v>D</v>
      </c>
      <c r="AB66" s="213"/>
      <c r="AC66" s="212"/>
    </row>
    <row r="67" spans="1:29" x14ac:dyDescent="0.2">
      <c r="A67" s="304"/>
      <c r="B67" s="22" t="str">
        <f>'Residential Summary'!B68</f>
        <v>1,2 - Dichloroethylene (mixed isomers)</v>
      </c>
      <c r="C67" s="264" t="str">
        <f>'Residential Summary'!C68</f>
        <v>540-59-0</v>
      </c>
      <c r="D67" s="81" t="s">
        <v>1392</v>
      </c>
      <c r="E67" s="45">
        <f>'Industrial Summary'!E68</f>
        <v>22</v>
      </c>
      <c r="F67" s="79">
        <f>F66+F65</f>
        <v>0</v>
      </c>
      <c r="G67" s="48">
        <f>(F67/E67)*'Industrial Summary'!F68</f>
        <v>0</v>
      </c>
      <c r="H67" s="218"/>
      <c r="I67" s="218" t="str">
        <f>'Industrial Summary'!I68</f>
        <v>In</v>
      </c>
      <c r="J67" s="30"/>
      <c r="K67" s="19"/>
      <c r="L67" s="19"/>
      <c r="M67" s="19"/>
      <c r="N67" s="19"/>
      <c r="O67" s="19"/>
      <c r="P67" s="19"/>
      <c r="Q67" s="11">
        <f>G67</f>
        <v>0</v>
      </c>
      <c r="R67" s="11"/>
      <c r="S67" s="19"/>
      <c r="T67" s="19"/>
      <c r="U67" s="19"/>
      <c r="V67" s="19"/>
      <c r="W67" s="19"/>
      <c r="X67" s="19"/>
      <c r="Y67" s="19"/>
      <c r="Z67" s="53" t="s">
        <v>1357</v>
      </c>
      <c r="AA67" s="257" t="str">
        <f>'Industrial Summary'!K68</f>
        <v>D</v>
      </c>
      <c r="AB67" s="213"/>
      <c r="AC67" s="212"/>
    </row>
    <row r="68" spans="1:29" x14ac:dyDescent="0.2">
      <c r="A68" s="304"/>
      <c r="B68" s="22" t="str">
        <f>'Residential Summary'!B69</f>
        <v>Dichloromethane (methylene chloride)</v>
      </c>
      <c r="C68" s="264" t="str">
        <f>'Residential Summary'!C69</f>
        <v>75-09-2</v>
      </c>
      <c r="D68" s="81" t="s">
        <v>1392</v>
      </c>
      <c r="E68" s="45">
        <f>'Industrial Summary'!E69</f>
        <v>158</v>
      </c>
      <c r="F68" s="79"/>
      <c r="G68" s="48">
        <f>(F68/E68)*'Industrial Summary'!F69</f>
        <v>0</v>
      </c>
      <c r="H68" s="218"/>
      <c r="I68" s="218" t="str">
        <f>'Industrial Summary'!I69</f>
        <v>In</v>
      </c>
      <c r="J68" s="30"/>
      <c r="K68" s="19"/>
      <c r="L68" s="19"/>
      <c r="M68" s="19"/>
      <c r="N68" s="19"/>
      <c r="O68" s="19"/>
      <c r="P68" s="19"/>
      <c r="Q68" s="11">
        <f>G68</f>
        <v>0</v>
      </c>
      <c r="R68" s="11"/>
      <c r="S68" s="19"/>
      <c r="T68" s="19"/>
      <c r="U68" s="19"/>
      <c r="V68" s="19"/>
      <c r="W68" s="19"/>
      <c r="X68" s="19"/>
      <c r="Y68" s="19"/>
      <c r="Z68" s="53">
        <f>(F68/E68)*'Industrial Summary'!L69</f>
        <v>0</v>
      </c>
      <c r="AA68" s="257" t="str">
        <f>'Industrial Summary'!K69</f>
        <v>B2</v>
      </c>
      <c r="AB68" s="213"/>
      <c r="AC68" s="212" t="str">
        <f>'Industrial Summary'!O69</f>
        <v>In</v>
      </c>
    </row>
    <row r="69" spans="1:29" ht="21.75" x14ac:dyDescent="0.2">
      <c r="A69" s="304"/>
      <c r="B69" s="22" t="str">
        <f>'Residential Summary'!B70</f>
        <v>1,2 - Dichloropropane</v>
      </c>
      <c r="C69" s="264" t="str">
        <f>'Residential Summary'!C70</f>
        <v>78-87-5</v>
      </c>
      <c r="D69" s="81" t="s">
        <v>1392</v>
      </c>
      <c r="E69" s="45">
        <f>'Industrial Summary'!E70</f>
        <v>6</v>
      </c>
      <c r="F69" s="79"/>
      <c r="G69" s="48">
        <f>(F69/E69)*'Industrial Summary'!F70</f>
        <v>0</v>
      </c>
      <c r="H69" s="219" t="str">
        <f>'Industrial Summary'!H70</f>
        <v>Or De</v>
      </c>
      <c r="I69" s="218" t="str">
        <f>'Industrial Summary'!I70</f>
        <v>In</v>
      </c>
      <c r="J69" s="135" t="s">
        <v>290</v>
      </c>
      <c r="K69" s="19"/>
      <c r="L69" s="92"/>
      <c r="M69" s="92"/>
      <c r="N69" s="92"/>
      <c r="O69" s="92"/>
      <c r="P69" s="92"/>
      <c r="Q69" s="128"/>
      <c r="R69" s="11"/>
      <c r="S69" s="19"/>
      <c r="T69" s="11">
        <f>G69</f>
        <v>0</v>
      </c>
      <c r="U69" s="11"/>
      <c r="V69" s="19"/>
      <c r="W69" s="19"/>
      <c r="X69" s="19"/>
      <c r="Y69" s="19"/>
      <c r="Z69" s="53">
        <f>(F69/E69)*'Industrial Summary'!L70</f>
        <v>0</v>
      </c>
      <c r="AA69" s="257" t="str">
        <f>'Industrial Summary'!K70</f>
        <v>B2</v>
      </c>
      <c r="AB69" s="213"/>
      <c r="AC69" s="212" t="str">
        <f>'Industrial Summary'!O70</f>
        <v>In</v>
      </c>
    </row>
    <row r="70" spans="1:29" s="85" customFormat="1" x14ac:dyDescent="0.2">
      <c r="A70" s="304"/>
      <c r="B70" s="22" t="str">
        <f>'Residential Summary'!B71</f>
        <v>Ethyl benzene</v>
      </c>
      <c r="C70" s="264" t="str">
        <f>'Residential Summary'!C71</f>
        <v>100-41-4</v>
      </c>
      <c r="D70" s="81" t="s">
        <v>1392</v>
      </c>
      <c r="E70" s="45">
        <f>'Industrial Summary'!E71</f>
        <v>200</v>
      </c>
      <c r="F70" s="79"/>
      <c r="G70" s="48">
        <f>(F70/E70)*'Industrial Summary'!F71</f>
        <v>0</v>
      </c>
      <c r="H70" s="218"/>
      <c r="I70" s="218" t="str">
        <f>'Industrial Summary'!I71</f>
        <v>In</v>
      </c>
      <c r="J70" s="135" t="s">
        <v>395</v>
      </c>
      <c r="K70" s="201"/>
      <c r="L70" s="86"/>
      <c r="M70" s="86"/>
      <c r="N70" s="86"/>
      <c r="O70" s="86"/>
      <c r="P70" s="128"/>
      <c r="Q70" s="128"/>
      <c r="R70" s="128"/>
      <c r="S70" s="128"/>
      <c r="T70" s="86"/>
      <c r="U70" s="86"/>
      <c r="V70" s="86"/>
      <c r="W70" s="86"/>
      <c r="X70" s="86"/>
      <c r="Y70" s="86"/>
      <c r="Z70" s="53" t="s">
        <v>1357</v>
      </c>
      <c r="AA70" s="257" t="str">
        <f>'Industrial Summary'!K71</f>
        <v>D</v>
      </c>
      <c r="AB70" s="213"/>
      <c r="AC70" s="212"/>
    </row>
    <row r="71" spans="1:29" x14ac:dyDescent="0.2">
      <c r="A71" s="304"/>
      <c r="B71" s="22" t="str">
        <f>'Residential Summary'!B72</f>
        <v>Hexane</v>
      </c>
      <c r="C71" s="264" t="str">
        <f>'Residential Summary'!C72</f>
        <v>110-54-3</v>
      </c>
      <c r="D71" s="81" t="s">
        <v>1392</v>
      </c>
      <c r="E71" s="45">
        <f>'Industrial Summary'!E72</f>
        <v>100</v>
      </c>
      <c r="F71" s="79"/>
      <c r="G71" s="48">
        <f>(F71/E71)*'Industrial Summary'!F72</f>
        <v>0</v>
      </c>
      <c r="H71" s="218"/>
      <c r="I71" s="218" t="str">
        <f>'Industrial Summary'!I72</f>
        <v>In</v>
      </c>
      <c r="J71" s="135" t="s">
        <v>395</v>
      </c>
      <c r="K71" s="19"/>
      <c r="L71" s="19"/>
      <c r="M71" s="11"/>
      <c r="N71" s="201"/>
      <c r="O71" s="19"/>
      <c r="P71" s="19"/>
      <c r="Q71" s="11"/>
      <c r="R71" s="19"/>
      <c r="S71" s="11"/>
      <c r="T71" s="11"/>
      <c r="U71" s="11"/>
      <c r="W71" s="19"/>
      <c r="X71" s="19"/>
      <c r="Y71" s="19"/>
      <c r="Z71" s="53" t="s">
        <v>1357</v>
      </c>
      <c r="AA71" s="257" t="str">
        <f>'Industrial Summary'!K72</f>
        <v>NA</v>
      </c>
      <c r="AB71" s="213"/>
      <c r="AC71" s="212"/>
    </row>
    <row r="72" spans="1:29" x14ac:dyDescent="0.2">
      <c r="A72" s="304"/>
      <c r="B72" s="22" t="str">
        <f>'Residential Summary'!B73</f>
        <v>Methyl ethyl ketone (2-butanone)</v>
      </c>
      <c r="C72" s="264" t="str">
        <f>'Residential Summary'!C73</f>
        <v>78-93-3</v>
      </c>
      <c r="D72" s="81" t="s">
        <v>1392</v>
      </c>
      <c r="E72" s="45">
        <f>'Industrial Summary'!E73</f>
        <v>19000</v>
      </c>
      <c r="F72" s="79"/>
      <c r="G72" s="48">
        <f>(F72/E72)*'Industrial Summary'!F73</f>
        <v>0</v>
      </c>
      <c r="H72" s="218"/>
      <c r="I72" s="218" t="str">
        <f>'Industrial Summary'!I73</f>
        <v>In</v>
      </c>
      <c r="J72" s="136" t="s">
        <v>290</v>
      </c>
      <c r="K72" s="19"/>
      <c r="L72" s="19"/>
      <c r="M72" s="19"/>
      <c r="N72" s="19"/>
      <c r="O72" s="19"/>
      <c r="P72" s="19"/>
      <c r="Q72" s="19"/>
      <c r="R72" s="19"/>
      <c r="S72" s="11">
        <f>G72</f>
        <v>0</v>
      </c>
      <c r="T72" s="19"/>
      <c r="U72" s="19"/>
      <c r="V72" s="19"/>
      <c r="W72" s="19"/>
      <c r="X72" s="19"/>
      <c r="Y72" s="19"/>
      <c r="Z72" s="53" t="s">
        <v>1357</v>
      </c>
      <c r="AA72" s="257" t="str">
        <f>'Industrial Summary'!K73</f>
        <v>NA</v>
      </c>
      <c r="AB72" s="213"/>
      <c r="AC72" s="212"/>
    </row>
    <row r="73" spans="1:29" ht="21.75" x14ac:dyDescent="0.2">
      <c r="A73" s="304"/>
      <c r="B73" s="22" t="str">
        <f>'Residential Summary'!B74</f>
        <v>Methyl isobutyl ketone (MIBK)</v>
      </c>
      <c r="C73" s="264" t="str">
        <f>'Residential Summary'!C74</f>
        <v>108-10-1</v>
      </c>
      <c r="D73" s="81" t="s">
        <v>1392</v>
      </c>
      <c r="E73" s="45">
        <f>'Industrial Summary'!E74</f>
        <v>9000</v>
      </c>
      <c r="F73" s="79"/>
      <c r="G73" s="48">
        <f>(F73/E73)*'Industrial Summary'!F74</f>
        <v>0</v>
      </c>
      <c r="H73" s="218"/>
      <c r="I73" s="219" t="str">
        <f>'Industrial Summary'!I74</f>
        <v>In Or</v>
      </c>
      <c r="J73" s="30"/>
      <c r="K73" s="19"/>
      <c r="L73" s="19"/>
      <c r="M73" s="19"/>
      <c r="N73" s="19"/>
      <c r="O73" s="19"/>
      <c r="P73" s="11">
        <f>G73</f>
        <v>0</v>
      </c>
      <c r="Q73" s="11">
        <f>G73</f>
        <v>0</v>
      </c>
      <c r="R73" s="19"/>
      <c r="S73" s="11">
        <f>G73</f>
        <v>0</v>
      </c>
      <c r="T73" s="19"/>
      <c r="U73" s="19"/>
      <c r="V73" s="19"/>
      <c r="W73" s="19"/>
      <c r="X73" s="19"/>
      <c r="Y73" s="11">
        <f>G73</f>
        <v>0</v>
      </c>
      <c r="Z73" s="53" t="s">
        <v>1357</v>
      </c>
      <c r="AA73" s="257" t="str">
        <f>'Industrial Summary'!K74</f>
        <v>NA</v>
      </c>
      <c r="AB73" s="213"/>
      <c r="AC73" s="212"/>
    </row>
    <row r="74" spans="1:29" x14ac:dyDescent="0.2">
      <c r="A74" s="304"/>
      <c r="B74" s="22" t="str">
        <f>'Residential Summary'!B75</f>
        <v>Naphthalene</v>
      </c>
      <c r="C74" s="264" t="str">
        <f>'Residential Summary'!C75</f>
        <v>91-20-3</v>
      </c>
      <c r="D74" s="81" t="s">
        <v>1392</v>
      </c>
      <c r="E74" s="45">
        <f>'Industrial Summary'!E75</f>
        <v>28</v>
      </c>
      <c r="F74" s="79"/>
      <c r="G74" s="48">
        <f>(F74/E74)*'Industrial Summary'!F75</f>
        <v>0</v>
      </c>
      <c r="H74" s="218"/>
      <c r="I74" s="218" t="str">
        <f>'Industrial Summary'!I75</f>
        <v>In</v>
      </c>
      <c r="J74" s="10"/>
      <c r="K74" s="11"/>
      <c r="L74" s="11">
        <f>G74</f>
        <v>0</v>
      </c>
      <c r="M74" s="19"/>
      <c r="N74" s="11"/>
      <c r="O74" s="19"/>
      <c r="P74" s="19"/>
      <c r="Q74" s="19"/>
      <c r="R74" s="19"/>
      <c r="S74" s="19"/>
      <c r="T74" s="11">
        <f>G74</f>
        <v>0</v>
      </c>
      <c r="U74" s="11"/>
      <c r="V74" s="19"/>
      <c r="W74" s="19"/>
      <c r="X74" s="19"/>
      <c r="Y74" s="11">
        <f>G74</f>
        <v>0</v>
      </c>
      <c r="Z74" s="53" t="s">
        <v>1357</v>
      </c>
      <c r="AA74" s="257" t="str">
        <f>'Industrial Summary'!K75</f>
        <v>D</v>
      </c>
      <c r="AB74" s="213"/>
      <c r="AC74" s="212"/>
    </row>
    <row r="75" spans="1:29" s="85" customFormat="1" x14ac:dyDescent="0.2">
      <c r="A75" s="304"/>
      <c r="B75" s="22" t="str">
        <f>'Residential Summary'!B76</f>
        <v>n-Propylbenzene</v>
      </c>
      <c r="C75" s="264" t="str">
        <f>'Residential Summary'!C76</f>
        <v>103-65-1</v>
      </c>
      <c r="D75" s="81" t="s">
        <v>1392</v>
      </c>
      <c r="E75" s="45">
        <f>'Industrial Summary'!E76</f>
        <v>93</v>
      </c>
      <c r="F75" s="79"/>
      <c r="G75" s="48">
        <f>(F75/E75)*'Industrial Summary'!F76</f>
        <v>0</v>
      </c>
      <c r="H75" s="218"/>
      <c r="I75" s="218" t="str">
        <f>'Industrial Summary'!I76</f>
        <v>In</v>
      </c>
      <c r="J75" s="87"/>
      <c r="K75" s="86"/>
      <c r="L75" s="86"/>
      <c r="M75" s="128">
        <f>G75</f>
        <v>0</v>
      </c>
      <c r="N75" s="86"/>
      <c r="O75" s="86"/>
      <c r="P75" s="128"/>
      <c r="Q75" s="86"/>
      <c r="R75" s="86"/>
      <c r="S75" s="86"/>
      <c r="T75" s="128"/>
      <c r="U75" s="128"/>
      <c r="V75" s="86"/>
      <c r="W75" s="86"/>
      <c r="X75" s="86"/>
      <c r="Y75" s="86"/>
      <c r="Z75" s="53" t="s">
        <v>1357</v>
      </c>
      <c r="AA75" s="257" t="str">
        <f>'Industrial Summary'!K76</f>
        <v>NA</v>
      </c>
      <c r="AB75" s="213"/>
      <c r="AC75" s="212"/>
    </row>
    <row r="76" spans="1:29" x14ac:dyDescent="0.2">
      <c r="A76" s="304"/>
      <c r="B76" s="22" t="str">
        <f>'Residential Summary'!B77</f>
        <v>Styrene</v>
      </c>
      <c r="C76" s="264" t="str">
        <f>'Residential Summary'!C77</f>
        <v>100-42-5</v>
      </c>
      <c r="D76" s="81" t="s">
        <v>1392</v>
      </c>
      <c r="E76" s="45">
        <f>'Industrial Summary'!E77</f>
        <v>600</v>
      </c>
      <c r="F76" s="79"/>
      <c r="G76" s="48">
        <f>(F76/E76)*'Industrial Summary'!F77</f>
        <v>0</v>
      </c>
      <c r="H76" s="218"/>
      <c r="I76" s="218" t="str">
        <f>'Industrial Summary'!I77</f>
        <v>In</v>
      </c>
      <c r="J76" s="30"/>
      <c r="K76" s="19"/>
      <c r="L76" s="11">
        <f>G76</f>
        <v>0</v>
      </c>
      <c r="M76" s="11">
        <f>G76</f>
        <v>0</v>
      </c>
      <c r="N76" s="19"/>
      <c r="O76" s="19"/>
      <c r="P76" s="19"/>
      <c r="Q76" s="11">
        <f t="shared" ref="Q76:Q83" si="0">G76</f>
        <v>0</v>
      </c>
      <c r="R76" s="11"/>
      <c r="S76" s="19"/>
      <c r="T76" s="19"/>
      <c r="U76" s="19"/>
      <c r="V76" s="19"/>
      <c r="W76" s="19"/>
      <c r="X76" s="19"/>
      <c r="Y76" s="19"/>
      <c r="Z76" s="53" t="s">
        <v>1357</v>
      </c>
      <c r="AA76" s="257" t="str">
        <f>'Industrial Summary'!K77</f>
        <v>?</v>
      </c>
      <c r="AB76" s="213"/>
      <c r="AC76" s="212"/>
    </row>
    <row r="77" spans="1:29" x14ac:dyDescent="0.2">
      <c r="A77" s="304"/>
      <c r="B77" s="22" t="str">
        <f>'Residential Summary'!B78</f>
        <v>1,1,1,2 - Tetrachloroethane</v>
      </c>
      <c r="C77" s="264" t="str">
        <f>'Residential Summary'!C78</f>
        <v>630-20-6</v>
      </c>
      <c r="D77" s="81" t="s">
        <v>1392</v>
      </c>
      <c r="E77" s="45">
        <f>'Industrial Summary'!E78</f>
        <v>51</v>
      </c>
      <c r="F77" s="79"/>
      <c r="G77" s="48"/>
      <c r="H77" s="220" t="str">
        <f>'Industrial Summary'!H78</f>
        <v>In</v>
      </c>
      <c r="I77" s="218" t="str">
        <f>'Industrial Summary'!I78</f>
        <v>?</v>
      </c>
      <c r="J77" s="30"/>
      <c r="K77" s="19"/>
      <c r="L77" s="19"/>
      <c r="M77" s="19"/>
      <c r="N77" s="19"/>
      <c r="O77" s="19"/>
      <c r="P77" s="11">
        <f>G77</f>
        <v>0</v>
      </c>
      <c r="Q77" s="11">
        <f t="shared" si="0"/>
        <v>0</v>
      </c>
      <c r="R77" s="11"/>
      <c r="S77" s="19"/>
      <c r="T77" s="19"/>
      <c r="U77" s="19"/>
      <c r="V77" s="19"/>
      <c r="W77" s="19"/>
      <c r="X77" s="19"/>
      <c r="Y77" s="19"/>
      <c r="Z77" s="53">
        <f>(F77/E77)*'Industrial Summary'!L78</f>
        <v>0</v>
      </c>
      <c r="AA77" s="257" t="str">
        <f>'Industrial Summary'!K78</f>
        <v>C</v>
      </c>
      <c r="AB77" s="213"/>
      <c r="AC77" s="212" t="str">
        <f>'Industrial Summary'!O78</f>
        <v>In</v>
      </c>
    </row>
    <row r="78" spans="1:29" x14ac:dyDescent="0.2">
      <c r="A78" s="304"/>
      <c r="B78" s="22" t="str">
        <f>'Residential Summary'!B79</f>
        <v>1,1,2,2 - Tetrachloroethane</v>
      </c>
      <c r="C78" s="264" t="str">
        <f>'Residential Summary'!C79</f>
        <v>79-34-5</v>
      </c>
      <c r="D78" s="81" t="s">
        <v>1392</v>
      </c>
      <c r="E78" s="45">
        <f>'Industrial Summary'!E79</f>
        <v>6.5</v>
      </c>
      <c r="F78" s="79"/>
      <c r="G78" s="48"/>
      <c r="H78" s="220" t="str">
        <f>'Industrial Summary'!H79</f>
        <v>In</v>
      </c>
      <c r="I78" s="218" t="str">
        <f>'Industrial Summary'!I79</f>
        <v>?</v>
      </c>
      <c r="J78" s="30"/>
      <c r="K78" s="19"/>
      <c r="L78" s="19"/>
      <c r="M78" s="19"/>
      <c r="N78" s="19"/>
      <c r="O78" s="19"/>
      <c r="P78" s="19"/>
      <c r="Q78" s="11">
        <f t="shared" si="0"/>
        <v>0</v>
      </c>
      <c r="R78" s="19"/>
      <c r="S78" s="19"/>
      <c r="T78" s="19"/>
      <c r="U78" s="19"/>
      <c r="V78" s="19"/>
      <c r="W78" s="19"/>
      <c r="X78" s="19"/>
      <c r="Y78" s="11">
        <f>G78</f>
        <v>0</v>
      </c>
      <c r="Z78" s="53">
        <f>(F78/E78)*'Industrial Summary'!L79</f>
        <v>0</v>
      </c>
      <c r="AA78" s="257" t="str">
        <f>'Industrial Summary'!K79</f>
        <v>C</v>
      </c>
      <c r="AB78" s="213"/>
      <c r="AC78" s="212" t="str">
        <f>'Industrial Summary'!O79</f>
        <v>In</v>
      </c>
    </row>
    <row r="79" spans="1:29" ht="21.75" x14ac:dyDescent="0.2">
      <c r="A79" s="304"/>
      <c r="B79" s="22" t="str">
        <f>'Residential Summary'!B80</f>
        <v>Tetrachloroethylene (PCE)</v>
      </c>
      <c r="C79" s="264" t="str">
        <f>'Residential Summary'!C80</f>
        <v>127-18-4</v>
      </c>
      <c r="D79" s="81" t="s">
        <v>1392</v>
      </c>
      <c r="E79" s="45">
        <f>'Industrial Summary'!E80</f>
        <v>131</v>
      </c>
      <c r="F79" s="79"/>
      <c r="G79" s="48">
        <f>(F79/E79)*'Industrial Summary'!F80</f>
        <v>0</v>
      </c>
      <c r="H79" s="218"/>
      <c r="I79" s="218" t="str">
        <f>'Industrial Summary'!I80</f>
        <v>In</v>
      </c>
      <c r="J79" s="30"/>
      <c r="K79" s="19"/>
      <c r="L79" s="19"/>
      <c r="M79" s="11">
        <f>G79</f>
        <v>0</v>
      </c>
      <c r="N79" s="19"/>
      <c r="O79" s="19"/>
      <c r="P79" s="11">
        <f>G79</f>
        <v>0</v>
      </c>
      <c r="Q79" s="11">
        <f t="shared" si="0"/>
        <v>0</v>
      </c>
      <c r="R79" s="11"/>
      <c r="S79" s="19"/>
      <c r="T79" s="19"/>
      <c r="U79" s="19"/>
      <c r="V79" s="19"/>
      <c r="W79" s="19"/>
      <c r="X79" s="19"/>
      <c r="Y79" s="19"/>
      <c r="Z79" s="53">
        <f>(F79/E79)*'Industrial Summary'!L80</f>
        <v>0</v>
      </c>
      <c r="AA79" s="257" t="str">
        <f>'Industrial Summary'!K80</f>
        <v>B2/C</v>
      </c>
      <c r="AB79" s="213"/>
      <c r="AC79" s="212" t="str">
        <f>'Industrial Summary'!O80</f>
        <v>In</v>
      </c>
    </row>
    <row r="80" spans="1:29" x14ac:dyDescent="0.2">
      <c r="A80" s="304"/>
      <c r="B80" s="22" t="str">
        <f>'Residential Summary'!B81</f>
        <v>Toluene</v>
      </c>
      <c r="C80" s="264" t="str">
        <f>'Residential Summary'!C81</f>
        <v>108-88-3</v>
      </c>
      <c r="D80" s="81" t="s">
        <v>1392</v>
      </c>
      <c r="E80" s="45">
        <f>'Industrial Summary'!E81</f>
        <v>305</v>
      </c>
      <c r="F80" s="79"/>
      <c r="G80" s="48">
        <f>(F80/E80)*'Industrial Summary'!F81</f>
        <v>0</v>
      </c>
      <c r="H80" s="218"/>
      <c r="I80" s="218" t="str">
        <f>'Industrial Summary'!I81</f>
        <v>In</v>
      </c>
      <c r="J80" s="30"/>
      <c r="K80" s="19"/>
      <c r="L80" s="19"/>
      <c r="M80" s="11">
        <f>G80</f>
        <v>0</v>
      </c>
      <c r="N80" s="19"/>
      <c r="O80" s="19"/>
      <c r="P80" s="11">
        <f>G80</f>
        <v>0</v>
      </c>
      <c r="Q80" s="11">
        <f t="shared" si="0"/>
        <v>0</v>
      </c>
      <c r="R80" s="11"/>
      <c r="S80" s="19"/>
      <c r="T80" s="11">
        <f>G80</f>
        <v>0</v>
      </c>
      <c r="U80" s="11"/>
      <c r="V80" s="19"/>
      <c r="W80" s="19"/>
      <c r="X80" s="19"/>
      <c r="Y80" s="19"/>
      <c r="Z80" s="53" t="s">
        <v>1357</v>
      </c>
      <c r="AA80" s="257" t="str">
        <f>'Industrial Summary'!K81</f>
        <v>D</v>
      </c>
      <c r="AB80" s="213"/>
      <c r="AC80" s="212"/>
    </row>
    <row r="81" spans="1:29" x14ac:dyDescent="0.2">
      <c r="A81" s="304"/>
      <c r="B81" s="22" t="str">
        <f>'Residential Summary'!B82</f>
        <v>1,2,4 - Trichlorobenzene</v>
      </c>
      <c r="C81" s="264" t="str">
        <f>'Residential Summary'!C82</f>
        <v>120-82-1</v>
      </c>
      <c r="D81" s="81" t="s">
        <v>1392</v>
      </c>
      <c r="E81" s="45">
        <f>'Industrial Summary'!E82</f>
        <v>985</v>
      </c>
      <c r="F81" s="79"/>
      <c r="G81" s="48">
        <f>(F81/E81)*'Industrial Summary'!F82</f>
        <v>0</v>
      </c>
      <c r="H81" s="218"/>
      <c r="I81" s="218" t="str">
        <f>'Industrial Summary'!I82</f>
        <v>In</v>
      </c>
      <c r="J81" s="10">
        <f>G81</f>
        <v>0</v>
      </c>
      <c r="K81" s="11"/>
      <c r="L81" s="19"/>
      <c r="M81" s="19"/>
      <c r="N81" s="19"/>
      <c r="O81" s="19"/>
      <c r="P81" s="19"/>
      <c r="Q81" s="11">
        <f t="shared" si="0"/>
        <v>0</v>
      </c>
      <c r="R81" s="11"/>
      <c r="S81" s="19"/>
      <c r="T81" s="19"/>
      <c r="U81" s="19"/>
      <c r="V81" s="19"/>
      <c r="W81" s="19"/>
      <c r="X81" s="19"/>
      <c r="Y81" s="19"/>
      <c r="Z81" s="53" t="s">
        <v>1357</v>
      </c>
      <c r="AA81" s="257" t="str">
        <f>'Industrial Summary'!K82</f>
        <v>D</v>
      </c>
      <c r="AB81" s="213"/>
      <c r="AC81" s="212"/>
    </row>
    <row r="82" spans="1:29" x14ac:dyDescent="0.2">
      <c r="A82" s="304"/>
      <c r="B82" s="22" t="str">
        <f>'Residential Summary'!B83</f>
        <v>1,1,1 - Trichloroethane</v>
      </c>
      <c r="C82" s="264" t="str">
        <f>'Residential Summary'!C83</f>
        <v>71-55-6</v>
      </c>
      <c r="D82" s="81" t="s">
        <v>1392</v>
      </c>
      <c r="E82" s="45">
        <f>'Industrial Summary'!E83</f>
        <v>472</v>
      </c>
      <c r="F82" s="79"/>
      <c r="G82" s="48">
        <f>(F82/E82)*'Industrial Summary'!F83</f>
        <v>0</v>
      </c>
      <c r="H82" s="218"/>
      <c r="I82" s="218" t="str">
        <f>'Industrial Summary'!I83</f>
        <v>In</v>
      </c>
      <c r="J82" s="30"/>
      <c r="K82" s="19"/>
      <c r="L82" s="19"/>
      <c r="M82" s="11">
        <f>G82</f>
        <v>0</v>
      </c>
      <c r="N82" s="19"/>
      <c r="O82" s="19"/>
      <c r="P82" s="19"/>
      <c r="Q82" s="11">
        <f t="shared" si="0"/>
        <v>0</v>
      </c>
      <c r="R82" s="11"/>
      <c r="S82" s="19"/>
      <c r="T82" s="19"/>
      <c r="U82" s="19"/>
      <c r="V82" s="19"/>
      <c r="W82" s="19"/>
      <c r="X82" s="19"/>
      <c r="Y82" s="19"/>
      <c r="Z82" s="53" t="s">
        <v>1357</v>
      </c>
      <c r="AA82" s="257" t="str">
        <f>'Industrial Summary'!K83</f>
        <v>D</v>
      </c>
      <c r="AB82" s="213"/>
      <c r="AC82" s="212"/>
    </row>
    <row r="83" spans="1:29" x14ac:dyDescent="0.2">
      <c r="A83" s="304"/>
      <c r="B83" s="22" t="str">
        <f>'Residential Summary'!B84</f>
        <v>1,1,2 - Trichloroethane</v>
      </c>
      <c r="C83" s="264" t="str">
        <f>'Residential Summary'!C84</f>
        <v>79-00-5</v>
      </c>
      <c r="D83" s="81" t="s">
        <v>1392</v>
      </c>
      <c r="E83" s="45">
        <f>'Industrial Summary'!E84</f>
        <v>14</v>
      </c>
      <c r="F83" s="79"/>
      <c r="G83" s="48"/>
      <c r="H83" s="220" t="str">
        <f>'Industrial Summary'!H84</f>
        <v>In</v>
      </c>
      <c r="I83" s="218" t="str">
        <f>'Industrial Summary'!I84</f>
        <v>?</v>
      </c>
      <c r="J83" s="30"/>
      <c r="K83" s="19"/>
      <c r="L83" s="11">
        <f>G83</f>
        <v>0</v>
      </c>
      <c r="M83" s="19"/>
      <c r="N83" s="19"/>
      <c r="O83" s="11">
        <f>G83</f>
        <v>0</v>
      </c>
      <c r="P83" s="19"/>
      <c r="Q83" s="11">
        <f t="shared" si="0"/>
        <v>0</v>
      </c>
      <c r="R83" s="11"/>
      <c r="S83" s="19"/>
      <c r="T83" s="19"/>
      <c r="U83" s="19"/>
      <c r="V83" s="19"/>
      <c r="W83" s="19"/>
      <c r="X83" s="19"/>
      <c r="Y83" s="19"/>
      <c r="Z83" s="53">
        <f>(F83/E83)*'Industrial Summary'!L84</f>
        <v>0</v>
      </c>
      <c r="AA83" s="257" t="str">
        <f>'Industrial Summary'!K84</f>
        <v>C</v>
      </c>
      <c r="AB83" s="213"/>
      <c r="AC83" s="212" t="str">
        <f>'Industrial Summary'!O84</f>
        <v>In</v>
      </c>
    </row>
    <row r="84" spans="1:29" ht="21.75" x14ac:dyDescent="0.2">
      <c r="A84" s="304"/>
      <c r="B84" s="22" t="str">
        <f>'Residential Summary'!B85</f>
        <v>Trichloroethylene (TCE)</v>
      </c>
      <c r="C84" s="264" t="str">
        <f>'Residential Summary'!C85</f>
        <v>79-01-6</v>
      </c>
      <c r="D84" s="81" t="s">
        <v>1392</v>
      </c>
      <c r="E84" s="45">
        <f>'Industrial Summary'!E85</f>
        <v>46</v>
      </c>
      <c r="F84" s="79"/>
      <c r="G84" s="48"/>
      <c r="H84" s="218"/>
      <c r="I84" s="218"/>
      <c r="J84" s="3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53">
        <f>(F84/E84)*'Industrial Summary'!L85</f>
        <v>0</v>
      </c>
      <c r="AA84" s="257" t="str">
        <f>'Industrial Summary'!K85</f>
        <v>B2/C</v>
      </c>
      <c r="AB84" s="213"/>
      <c r="AC84" s="212" t="str">
        <f>'Industrial Summary'!O85</f>
        <v>In</v>
      </c>
    </row>
    <row r="85" spans="1:29" s="85" customFormat="1" x14ac:dyDescent="0.2">
      <c r="A85" s="304"/>
      <c r="B85" s="22" t="str">
        <f>'Residential Summary'!B86</f>
        <v>Trichlorofluoromethane</v>
      </c>
      <c r="C85" s="264" t="str">
        <f>'Residential Summary'!C86</f>
        <v>75-69-4</v>
      </c>
      <c r="D85" s="81" t="s">
        <v>1392</v>
      </c>
      <c r="E85" s="45">
        <f>'Industrial Summary'!E86</f>
        <v>195</v>
      </c>
      <c r="F85" s="79"/>
      <c r="G85" s="48">
        <f>(F85/E85)*'Industrial Summary'!F86</f>
        <v>0</v>
      </c>
      <c r="H85" s="218"/>
      <c r="I85" s="218" t="str">
        <f>'Industrial Summary'!I86</f>
        <v>In</v>
      </c>
      <c r="J85" s="87"/>
      <c r="K85" s="86"/>
      <c r="L85" s="86"/>
      <c r="M85" s="86"/>
      <c r="N85" s="86"/>
      <c r="O85" s="86"/>
      <c r="P85" s="128">
        <f>G85</f>
        <v>0</v>
      </c>
      <c r="Q85" s="92"/>
      <c r="R85" s="92"/>
      <c r="S85" s="92"/>
      <c r="T85" s="128">
        <f>G85</f>
        <v>0</v>
      </c>
      <c r="U85" s="128"/>
      <c r="V85" s="86"/>
      <c r="W85" s="86"/>
      <c r="X85" s="86"/>
      <c r="Y85" s="128">
        <f>G85</f>
        <v>0</v>
      </c>
      <c r="Z85" s="53" t="s">
        <v>1357</v>
      </c>
      <c r="AA85" s="257" t="str">
        <f>'Industrial Summary'!K86</f>
        <v>NA</v>
      </c>
      <c r="AB85" s="213"/>
      <c r="AC85" s="212"/>
    </row>
    <row r="86" spans="1:29" s="85" customFormat="1" x14ac:dyDescent="0.2">
      <c r="A86" s="304"/>
      <c r="B86" s="22" t="str">
        <f>'Residential Summary'!B87</f>
        <v>1,1,2-Trichloro-1,2,2-trifluoroethane (Freon 113)</v>
      </c>
      <c r="C86" s="264" t="str">
        <f>'Residential Summary'!C87</f>
        <v>76-13-1</v>
      </c>
      <c r="D86" s="81" t="s">
        <v>1392</v>
      </c>
      <c r="E86" s="45">
        <f>'Industrial Summary'!E87</f>
        <v>5430</v>
      </c>
      <c r="F86" s="79"/>
      <c r="G86" s="48">
        <f>(F86/E86)*'Industrial Summary'!F87</f>
        <v>0</v>
      </c>
      <c r="H86" s="218"/>
      <c r="I86" s="218" t="str">
        <f>'Industrial Summary'!I87</f>
        <v>In</v>
      </c>
      <c r="J86" s="135" t="s">
        <v>395</v>
      </c>
      <c r="K86" s="201"/>
      <c r="L86" s="86"/>
      <c r="M86" s="128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128"/>
      <c r="Z86" s="53" t="s">
        <v>1357</v>
      </c>
      <c r="AA86" s="257" t="str">
        <f>'Industrial Summary'!K87</f>
        <v>NA</v>
      </c>
      <c r="AB86" s="213"/>
      <c r="AC86" s="212"/>
    </row>
    <row r="87" spans="1:29" s="85" customFormat="1" x14ac:dyDescent="0.2">
      <c r="A87" s="304"/>
      <c r="B87" s="22" t="str">
        <f>'Residential Summary'!B88</f>
        <v>1,2,4-Trimethylbenzene</v>
      </c>
      <c r="C87" s="264" t="str">
        <f>'Residential Summary'!C88</f>
        <v>95-63-6</v>
      </c>
      <c r="D87" s="81" t="s">
        <v>1392</v>
      </c>
      <c r="E87" s="45">
        <f>'Industrial Summary'!E88</f>
        <v>25</v>
      </c>
      <c r="F87" s="79"/>
      <c r="G87" s="48">
        <f>(F87/E87)*'Industrial Summary'!F88</f>
        <v>0</v>
      </c>
      <c r="H87" s="218"/>
      <c r="I87" s="218" t="str">
        <f>'Industrial Summary'!I88</f>
        <v>In</v>
      </c>
      <c r="J87" s="135"/>
      <c r="K87" s="201"/>
      <c r="L87" s="128">
        <f>G87</f>
        <v>0</v>
      </c>
      <c r="M87" s="128">
        <f>G87</f>
        <v>0</v>
      </c>
      <c r="N87" s="86"/>
      <c r="O87" s="86"/>
      <c r="P87" s="128">
        <f>G87</f>
        <v>0</v>
      </c>
      <c r="Q87" s="128">
        <f>G87</f>
        <v>0</v>
      </c>
      <c r="R87" s="86"/>
      <c r="S87" s="86"/>
      <c r="T87" s="128">
        <f>G87</f>
        <v>0</v>
      </c>
      <c r="U87" s="128"/>
      <c r="V87" s="86"/>
      <c r="W87" s="86"/>
      <c r="X87" s="86"/>
      <c r="Y87" s="128">
        <f>G87</f>
        <v>0</v>
      </c>
      <c r="Z87" s="53" t="s">
        <v>1357</v>
      </c>
      <c r="AA87" s="257" t="str">
        <f>'Industrial Summary'!K88</f>
        <v>NA</v>
      </c>
      <c r="AB87" s="213"/>
      <c r="AC87" s="212"/>
    </row>
    <row r="88" spans="1:29" s="85" customFormat="1" x14ac:dyDescent="0.2">
      <c r="A88" s="304"/>
      <c r="B88" s="22" t="str">
        <f>'Residential Summary'!B89</f>
        <v>1,3,5-Trimethylbenzene</v>
      </c>
      <c r="C88" s="264" t="str">
        <f>'Residential Summary'!C89</f>
        <v>108-67-8</v>
      </c>
      <c r="D88" s="81" t="s">
        <v>1392</v>
      </c>
      <c r="E88" s="45">
        <f>'Industrial Summary'!E89</f>
        <v>10</v>
      </c>
      <c r="F88" s="79"/>
      <c r="G88" s="48">
        <f>(F88/E88)*'Industrial Summary'!F89</f>
        <v>0</v>
      </c>
      <c r="H88" s="218"/>
      <c r="I88" s="218" t="str">
        <f>'Industrial Summary'!I89</f>
        <v>In</v>
      </c>
      <c r="J88" s="87"/>
      <c r="K88" s="86"/>
      <c r="L88" s="128">
        <f>G88</f>
        <v>0</v>
      </c>
      <c r="M88" s="128">
        <f>G88</f>
        <v>0</v>
      </c>
      <c r="N88" s="86"/>
      <c r="O88" s="86"/>
      <c r="P88" s="128">
        <f>G88</f>
        <v>0</v>
      </c>
      <c r="Q88" s="128">
        <f>G88</f>
        <v>0</v>
      </c>
      <c r="R88" s="86"/>
      <c r="S88" s="86"/>
      <c r="T88" s="128">
        <f>G88</f>
        <v>0</v>
      </c>
      <c r="U88" s="128"/>
      <c r="V88" s="86"/>
      <c r="W88" s="86"/>
      <c r="X88" s="86"/>
      <c r="Y88" s="128">
        <f>G88</f>
        <v>0</v>
      </c>
      <c r="Z88" s="53" t="s">
        <v>1357</v>
      </c>
      <c r="AA88" s="257" t="str">
        <f>'Industrial Summary'!K89</f>
        <v>NA</v>
      </c>
      <c r="AB88" s="213"/>
      <c r="AC88" s="212"/>
    </row>
    <row r="89" spans="1:29" ht="21.75" x14ac:dyDescent="0.2">
      <c r="A89" s="304"/>
      <c r="B89" s="22" t="str">
        <f>'Residential Summary'!B90</f>
        <v>Vinyl chloride</v>
      </c>
      <c r="C89" s="264" t="str">
        <f>'Residential Summary'!C90</f>
        <v>75-01-4</v>
      </c>
      <c r="D89" s="81" t="s">
        <v>1392</v>
      </c>
      <c r="E89" s="45">
        <f>'Industrial Summary'!E90</f>
        <v>2.2000000000000002</v>
      </c>
      <c r="F89" s="79"/>
      <c r="G89" s="48">
        <f>(F89/E89)*'Industrial Summary'!F90</f>
        <v>0</v>
      </c>
      <c r="H89" s="218"/>
      <c r="I89" s="218" t="s">
        <v>1363</v>
      </c>
      <c r="J89" s="30"/>
      <c r="K89" s="19"/>
      <c r="L89" s="19"/>
      <c r="M89" s="19"/>
      <c r="N89" s="19"/>
      <c r="O89" s="19"/>
      <c r="P89" s="19"/>
      <c r="Q89" s="11">
        <f>G89</f>
        <v>0</v>
      </c>
      <c r="R89" s="19"/>
      <c r="S89" s="11">
        <f>G89</f>
        <v>0</v>
      </c>
      <c r="T89" s="19"/>
      <c r="U89" s="19"/>
      <c r="V89" s="19"/>
      <c r="W89" s="19"/>
      <c r="X89" s="19"/>
      <c r="Y89" s="19"/>
      <c r="Z89" s="53">
        <f>(F89/E89)*'Industrial Summary'!L90</f>
        <v>0</v>
      </c>
      <c r="AA89" s="257" t="str">
        <f>'Industrial Summary'!K90</f>
        <v>Known</v>
      </c>
      <c r="AB89" s="213"/>
      <c r="AC89" s="212" t="str">
        <f>'Industrial Summary'!O90</f>
        <v>In</v>
      </c>
    </row>
    <row r="90" spans="1:29" x14ac:dyDescent="0.2">
      <c r="A90" s="304"/>
      <c r="B90" s="22" t="str">
        <f>'Residential Summary'!B91</f>
        <v>Xylenes (mixed)</v>
      </c>
      <c r="C90" s="264" t="str">
        <f>'Residential Summary'!C91</f>
        <v>1330-20-7</v>
      </c>
      <c r="D90" s="81" t="s">
        <v>1392</v>
      </c>
      <c r="E90" s="45">
        <f>'Industrial Summary'!E91</f>
        <v>130</v>
      </c>
      <c r="F90" s="79"/>
      <c r="G90" s="48">
        <f>(F90/E90)*'Industrial Summary'!F91</f>
        <v>0</v>
      </c>
      <c r="H90" s="218"/>
      <c r="I90" s="218" t="str">
        <f>'Industrial Summary'!I91</f>
        <v>In</v>
      </c>
      <c r="J90" s="30"/>
      <c r="K90" s="19"/>
      <c r="L90" s="19"/>
      <c r="M90" s="11">
        <f>G90</f>
        <v>0</v>
      </c>
      <c r="N90" s="19"/>
      <c r="O90" s="19"/>
      <c r="P90" s="11">
        <f>G90</f>
        <v>0</v>
      </c>
      <c r="Q90" s="19"/>
      <c r="R90" s="19"/>
      <c r="S90" s="11">
        <f>G90</f>
        <v>0</v>
      </c>
      <c r="T90" s="11"/>
      <c r="U90" s="11"/>
      <c r="V90" s="19"/>
      <c r="W90" s="19"/>
      <c r="X90" s="19"/>
      <c r="Y90" s="11">
        <f>G90</f>
        <v>0</v>
      </c>
      <c r="Z90" s="53" t="s">
        <v>1357</v>
      </c>
      <c r="AA90" s="257" t="str">
        <f>'Industrial Summary'!K91</f>
        <v>NA</v>
      </c>
      <c r="AB90" s="213"/>
      <c r="AC90" s="212"/>
    </row>
    <row r="91" spans="1:29" x14ac:dyDescent="0.2">
      <c r="A91" s="304" t="str">
        <f>'Residential Summary'!A92</f>
        <v>Non/Semi Volatile Organics</v>
      </c>
      <c r="B91" s="22"/>
      <c r="C91" s="264"/>
      <c r="D91" s="81"/>
      <c r="E91" s="45"/>
      <c r="F91" s="79"/>
      <c r="G91" s="48"/>
      <c r="H91" s="218"/>
      <c r="I91" s="218"/>
      <c r="J91" s="87"/>
      <c r="K91" s="86"/>
      <c r="L91" s="128"/>
      <c r="M91" s="92"/>
      <c r="N91" s="92"/>
      <c r="O91" s="92"/>
      <c r="P91" s="92"/>
      <c r="Q91" s="86"/>
      <c r="R91" s="86"/>
      <c r="S91" s="86"/>
      <c r="T91" s="86"/>
      <c r="U91" s="86"/>
      <c r="V91" s="86"/>
      <c r="W91" s="86"/>
      <c r="X91" s="86"/>
      <c r="Y91" s="86"/>
      <c r="Z91" s="53"/>
      <c r="AA91" s="257"/>
      <c r="AB91" s="213"/>
      <c r="AC91" s="212"/>
    </row>
    <row r="92" spans="1:29" ht="21.75" x14ac:dyDescent="0.2">
      <c r="A92" s="304"/>
      <c r="B92" s="22" t="str">
        <f>'Residential Summary'!B93</f>
        <v>Benzoic acid</v>
      </c>
      <c r="C92" s="264" t="str">
        <f>'Residential Summary'!C93</f>
        <v>65-85-0</v>
      </c>
      <c r="D92" s="91"/>
      <c r="E92" s="45">
        <f>'Industrial Summary'!E93</f>
        <v>100000</v>
      </c>
      <c r="F92" s="79"/>
      <c r="G92" s="48">
        <f>(F92/E92)*'Industrial Summary'!F93</f>
        <v>0</v>
      </c>
      <c r="H92" s="218"/>
      <c r="I92" s="219" t="str">
        <f>'Industrial Summary'!I93</f>
        <v>In Or</v>
      </c>
      <c r="J92" s="136" t="s">
        <v>421</v>
      </c>
      <c r="K92" s="201"/>
      <c r="L92" s="128"/>
      <c r="M92" s="92"/>
      <c r="N92" s="92"/>
      <c r="O92" s="92"/>
      <c r="P92" s="92"/>
      <c r="Q92" s="86"/>
      <c r="R92" s="86"/>
      <c r="S92" s="86"/>
      <c r="T92" s="86"/>
      <c r="U92" s="86"/>
      <c r="V92" s="86"/>
      <c r="W92" s="86"/>
      <c r="X92" s="86"/>
      <c r="Y92" s="86"/>
      <c r="Z92" s="53" t="s">
        <v>1357</v>
      </c>
      <c r="AA92" s="257" t="str">
        <f>'Industrial Summary'!K93</f>
        <v>D</v>
      </c>
      <c r="AB92" s="213"/>
      <c r="AC92" s="212"/>
    </row>
    <row r="93" spans="1:29" s="85" customFormat="1" x14ac:dyDescent="0.2">
      <c r="A93" s="304"/>
      <c r="B93" s="22" t="str">
        <f>'Residential Summary'!B94</f>
        <v>Benzyl alcohol</v>
      </c>
      <c r="C93" s="264" t="str">
        <f>'Residential Summary'!C94</f>
        <v>100-51-6</v>
      </c>
      <c r="D93" s="81"/>
      <c r="E93" s="45">
        <f>'Industrial Summary'!E94</f>
        <v>56000</v>
      </c>
      <c r="F93" s="79"/>
      <c r="G93" s="48">
        <f>(F93/E93)*'Industrial Summary'!F94</f>
        <v>0</v>
      </c>
      <c r="H93" s="218" t="str">
        <f>'Industrial Summary'!H94</f>
        <v>In</v>
      </c>
      <c r="I93" s="218" t="str">
        <f>'Industrial Summary'!I94</f>
        <v>Or</v>
      </c>
      <c r="J93" s="87"/>
      <c r="K93" s="86"/>
      <c r="L93" s="88"/>
      <c r="M93" s="86"/>
      <c r="N93" s="86"/>
      <c r="O93" s="86"/>
      <c r="P93" s="86"/>
      <c r="Q93" s="128">
        <f>G93</f>
        <v>0</v>
      </c>
      <c r="R93" s="86"/>
      <c r="S93" s="86"/>
      <c r="T93" s="86"/>
      <c r="U93" s="86"/>
      <c r="V93" s="86"/>
      <c r="W93" s="86"/>
      <c r="X93" s="86"/>
      <c r="Y93" s="86"/>
      <c r="Z93" s="53" t="s">
        <v>1357</v>
      </c>
      <c r="AA93" s="257" t="str">
        <f>'Industrial Summary'!K94</f>
        <v>NA</v>
      </c>
      <c r="AB93" s="213"/>
      <c r="AC93" s="212"/>
    </row>
    <row r="94" spans="1:29" x14ac:dyDescent="0.2">
      <c r="A94" s="304"/>
      <c r="B94" s="22" t="str">
        <f>'Residential Summary'!B95</f>
        <v>Bis (2 - chloroethyl)ether</v>
      </c>
      <c r="C94" s="264" t="str">
        <f>'Residential Summary'!C95</f>
        <v>111-44-4</v>
      </c>
      <c r="D94" s="81"/>
      <c r="E94" s="45">
        <f>'Industrial Summary'!E95</f>
        <v>5</v>
      </c>
      <c r="F94" s="79"/>
      <c r="G94" s="48"/>
      <c r="H94" s="218"/>
      <c r="I94" s="218"/>
      <c r="J94" s="30"/>
      <c r="K94" s="19"/>
      <c r="L94" s="19"/>
      <c r="M94" s="92"/>
      <c r="N94" s="92"/>
      <c r="O94" s="92"/>
      <c r="P94" s="92"/>
      <c r="Q94" s="19"/>
      <c r="R94" s="19"/>
      <c r="S94" s="19"/>
      <c r="T94" s="19"/>
      <c r="U94" s="19"/>
      <c r="V94" s="19"/>
      <c r="W94" s="19"/>
      <c r="X94" s="19"/>
      <c r="Y94" s="19"/>
      <c r="Z94" s="53">
        <f>(F94/E94)*'Industrial Summary'!L95</f>
        <v>0</v>
      </c>
      <c r="AA94" s="257" t="str">
        <f>'Industrial Summary'!K95</f>
        <v>B2</v>
      </c>
      <c r="AB94" s="213"/>
      <c r="AC94" s="212" t="str">
        <f>'Industrial Summary'!O95</f>
        <v>In</v>
      </c>
    </row>
    <row r="95" spans="1:29" x14ac:dyDescent="0.2">
      <c r="A95" s="304"/>
      <c r="B95" s="22" t="str">
        <f>'Residential Summary'!B96</f>
        <v>Bis (chloromethyl) ether</v>
      </c>
      <c r="C95" s="264" t="str">
        <f>'Residential Summary'!C96</f>
        <v>542-88-1</v>
      </c>
      <c r="D95" s="81"/>
      <c r="E95" s="45">
        <f>'Industrial Summary'!E96</f>
        <v>3.5000000000000001E-3</v>
      </c>
      <c r="F95" s="79"/>
      <c r="G95" s="48"/>
      <c r="H95" s="218"/>
      <c r="I95" s="218"/>
      <c r="J95" s="30"/>
      <c r="K95" s="19"/>
      <c r="L95" s="19"/>
      <c r="M95" s="92"/>
      <c r="N95" s="92"/>
      <c r="O95" s="92"/>
      <c r="P95" s="92"/>
      <c r="Q95" s="19"/>
      <c r="R95" s="19"/>
      <c r="S95" s="19"/>
      <c r="T95" s="19"/>
      <c r="U95" s="19"/>
      <c r="V95" s="19"/>
      <c r="W95" s="19"/>
      <c r="X95" s="19"/>
      <c r="Y95" s="19"/>
      <c r="Z95" s="53">
        <f>(F95/E95)*'Industrial Summary'!L96</f>
        <v>0</v>
      </c>
      <c r="AA95" s="257" t="str">
        <f>'Industrial Summary'!K96</f>
        <v>A</v>
      </c>
      <c r="AB95" s="213"/>
      <c r="AC95" s="212" t="str">
        <f>'Industrial Summary'!O96</f>
        <v>In</v>
      </c>
    </row>
    <row r="96" spans="1:29" x14ac:dyDescent="0.2">
      <c r="A96" s="304"/>
      <c r="B96" s="22" t="str">
        <f>'Residential Summary'!B97</f>
        <v>Bromoform (tribromomethane)</v>
      </c>
      <c r="C96" s="264" t="str">
        <f>'Residential Summary'!C97</f>
        <v>75-25-2</v>
      </c>
      <c r="D96" s="81"/>
      <c r="E96" s="45">
        <f>'Industrial Summary'!E97</f>
        <v>650</v>
      </c>
      <c r="F96" s="79"/>
      <c r="G96" s="48"/>
      <c r="H96" s="218" t="str">
        <f>'Industrial Summary'!H97</f>
        <v>In</v>
      </c>
      <c r="I96" s="218" t="str">
        <f>'Industrial Summary'!I97</f>
        <v>?</v>
      </c>
      <c r="J96" s="30"/>
      <c r="K96" s="19"/>
      <c r="L96" s="19"/>
      <c r="M96" s="92"/>
      <c r="N96" s="92"/>
      <c r="O96" s="92"/>
      <c r="P96" s="92"/>
      <c r="Q96" s="11">
        <f>G96</f>
        <v>0</v>
      </c>
      <c r="R96" s="11"/>
      <c r="S96" s="19"/>
      <c r="T96" s="19"/>
      <c r="U96" s="19"/>
      <c r="V96" s="19"/>
      <c r="W96" s="19"/>
      <c r="X96" s="19"/>
      <c r="Y96" s="19"/>
      <c r="Z96" s="53">
        <f>(F96/E96)*'Industrial Summary'!L97</f>
        <v>0</v>
      </c>
      <c r="AA96" s="257" t="str">
        <f>'Industrial Summary'!K97</f>
        <v>B2</v>
      </c>
      <c r="AB96" s="213"/>
      <c r="AC96" s="212" t="str">
        <f>'Industrial Summary'!O97</f>
        <v>In</v>
      </c>
    </row>
    <row r="97" spans="1:29" s="85" customFormat="1" x14ac:dyDescent="0.2">
      <c r="A97" s="304"/>
      <c r="B97" s="22" t="str">
        <f>'Residential Summary'!B98</f>
        <v>Butyl benzylphthalate</v>
      </c>
      <c r="C97" s="264" t="str">
        <f>'Residential Summary'!C98</f>
        <v>85-68-7</v>
      </c>
      <c r="D97" s="81"/>
      <c r="E97" s="45">
        <f>'Industrial Summary'!E98</f>
        <v>3700</v>
      </c>
      <c r="F97" s="79"/>
      <c r="G97" s="48">
        <f>(F97/E97)*'Industrial Summary'!F98</f>
        <v>0</v>
      </c>
      <c r="H97" s="218"/>
      <c r="I97" s="218" t="str">
        <f>'Industrial Summary'!I98</f>
        <v>Or</v>
      </c>
      <c r="J97" s="87"/>
      <c r="K97" s="86"/>
      <c r="L97" s="86"/>
      <c r="M97" s="88"/>
      <c r="N97" s="86"/>
      <c r="O97" s="86"/>
      <c r="P97" s="86"/>
      <c r="Q97" s="128">
        <f>G97</f>
        <v>0</v>
      </c>
      <c r="R97" s="86"/>
      <c r="S97" s="86"/>
      <c r="T97" s="86"/>
      <c r="U97" s="86"/>
      <c r="V97" s="86"/>
      <c r="W97" s="86"/>
      <c r="X97" s="86"/>
      <c r="Y97" s="86"/>
      <c r="Z97" s="53" t="s">
        <v>1357</v>
      </c>
      <c r="AA97" s="257" t="str">
        <f>'Industrial Summary'!K98</f>
        <v>C</v>
      </c>
      <c r="AB97" s="213"/>
      <c r="AC97" s="212"/>
    </row>
    <row r="98" spans="1:29" x14ac:dyDescent="0.2">
      <c r="A98" s="304"/>
      <c r="B98" s="22" t="str">
        <f>'Residential Summary'!B99</f>
        <v>Dibenzofuran</v>
      </c>
      <c r="C98" s="264" t="str">
        <f>'Residential Summary'!C99</f>
        <v>132-64-9</v>
      </c>
      <c r="D98" s="81"/>
      <c r="E98" s="45">
        <f>'Industrial Summary'!E99</f>
        <v>810</v>
      </c>
      <c r="F98" s="79"/>
      <c r="G98" s="48">
        <f>(F98/E98)*'Industrial Summary'!F99</f>
        <v>0</v>
      </c>
      <c r="H98" s="218" t="str">
        <f>'Industrial Summary'!H99</f>
        <v>In</v>
      </c>
      <c r="I98" s="218" t="str">
        <f>'Industrial Summary'!I99</f>
        <v>?</v>
      </c>
      <c r="J98" s="30"/>
      <c r="K98" s="19"/>
      <c r="L98" s="19"/>
      <c r="M98" s="11"/>
      <c r="N98" s="11"/>
      <c r="O98" s="19"/>
      <c r="P98" s="11">
        <f>G98</f>
        <v>0</v>
      </c>
      <c r="Q98" s="19"/>
      <c r="R98" s="19"/>
      <c r="S98" s="19"/>
      <c r="T98" s="19"/>
      <c r="U98" s="19"/>
      <c r="V98" s="19"/>
      <c r="W98" s="19"/>
      <c r="X98" s="19"/>
      <c r="Y98" s="19"/>
      <c r="Z98" s="53" t="s">
        <v>1357</v>
      </c>
      <c r="AA98" s="257" t="str">
        <f>'Industrial Summary'!K99</f>
        <v>NA</v>
      </c>
      <c r="AB98" s="213"/>
      <c r="AC98" s="212"/>
    </row>
    <row r="99" spans="1:29" x14ac:dyDescent="0.2">
      <c r="A99" s="304"/>
      <c r="B99" s="22" t="str">
        <f>'Residential Summary'!B100</f>
        <v>1,4 - Dibromobenzene</v>
      </c>
      <c r="C99" s="264" t="str">
        <f>'Residential Summary'!C100</f>
        <v>106-37-6</v>
      </c>
      <c r="D99" s="81"/>
      <c r="E99" s="45">
        <f>'Industrial Summary'!E100</f>
        <v>1760</v>
      </c>
      <c r="F99" s="79"/>
      <c r="G99" s="48">
        <f>(F99/E99)*'Industrial Summary'!F100</f>
        <v>0</v>
      </c>
      <c r="H99" s="218" t="str">
        <f>'Industrial Summary'!H100</f>
        <v>In</v>
      </c>
      <c r="I99" s="218" t="str">
        <f>'Industrial Summary'!I100</f>
        <v>?</v>
      </c>
      <c r="J99" s="30"/>
      <c r="K99" s="19"/>
      <c r="L99" s="19"/>
      <c r="M99" s="19"/>
      <c r="N99" s="19"/>
      <c r="O99" s="19"/>
      <c r="P99" s="19"/>
      <c r="Q99" s="11">
        <f>G99</f>
        <v>0</v>
      </c>
      <c r="R99" s="11"/>
      <c r="S99" s="19"/>
      <c r="T99" s="19"/>
      <c r="U99" s="19"/>
      <c r="V99" s="19"/>
      <c r="W99" s="19"/>
      <c r="X99" s="19"/>
      <c r="Y99" s="19"/>
      <c r="Z99" s="53" t="s">
        <v>1357</v>
      </c>
      <c r="AA99" s="257" t="str">
        <f>'Industrial Summary'!K100</f>
        <v>NA</v>
      </c>
      <c r="AB99" s="213"/>
      <c r="AC99" s="212"/>
    </row>
    <row r="100" spans="1:29" x14ac:dyDescent="0.2">
      <c r="A100" s="304"/>
      <c r="B100" s="22" t="str">
        <f>'Residential Summary'!B101</f>
        <v>Dibromochloromethane</v>
      </c>
      <c r="C100" s="264" t="str">
        <f>'Residential Summary'!C101</f>
        <v>124-48-1</v>
      </c>
      <c r="D100" s="81"/>
      <c r="E100" s="45">
        <f>'Industrial Summary'!E101</f>
        <v>20</v>
      </c>
      <c r="F100" s="79"/>
      <c r="G100" s="48"/>
      <c r="H100" s="218" t="str">
        <f>'Industrial Summary'!H101</f>
        <v>In</v>
      </c>
      <c r="I100" s="218" t="str">
        <f>'Industrial Summary'!I101</f>
        <v>?</v>
      </c>
      <c r="J100" s="30"/>
      <c r="K100" s="19"/>
      <c r="L100" s="19"/>
      <c r="M100" s="19"/>
      <c r="N100" s="19"/>
      <c r="O100" s="19"/>
      <c r="P100" s="19"/>
      <c r="Q100" s="11">
        <f>G100</f>
        <v>0</v>
      </c>
      <c r="R100" s="11"/>
      <c r="S100" s="19"/>
      <c r="T100" s="19"/>
      <c r="U100" s="19"/>
      <c r="V100" s="19"/>
      <c r="W100" s="19"/>
      <c r="X100" s="19"/>
      <c r="Y100" s="19"/>
      <c r="Z100" s="53">
        <f>(F100/E100)*'Industrial Summary'!L101</f>
        <v>0</v>
      </c>
      <c r="AA100" s="257" t="str">
        <f>'Industrial Summary'!K101</f>
        <v>C</v>
      </c>
      <c r="AB100" s="213"/>
      <c r="AC100" s="212" t="str">
        <f>'Industrial Summary'!O101</f>
        <v>In</v>
      </c>
    </row>
    <row r="101" spans="1:29" x14ac:dyDescent="0.2">
      <c r="A101" s="304"/>
      <c r="B101" s="22" t="str">
        <f>'Residential Summary'!B102</f>
        <v>Dibutyl phthalate</v>
      </c>
      <c r="C101" s="264" t="str">
        <f>'Residential Summary'!C102</f>
        <v>84-74-2</v>
      </c>
      <c r="D101" s="81"/>
      <c r="E101" s="45">
        <f>'Industrial Summary'!E102</f>
        <v>16300</v>
      </c>
      <c r="F101" s="79"/>
      <c r="G101" s="48">
        <f>(F101/E101)*'Industrial Summary'!F102</f>
        <v>0</v>
      </c>
      <c r="H101" s="218"/>
      <c r="I101" s="218" t="str">
        <f>'Industrial Summary'!I102</f>
        <v>Or</v>
      </c>
      <c r="J101" s="3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1">
        <f>G101</f>
        <v>0</v>
      </c>
      <c r="Z101" s="53" t="s">
        <v>1357</v>
      </c>
      <c r="AA101" s="257" t="str">
        <f>'Industrial Summary'!K102</f>
        <v>D</v>
      </c>
      <c r="AB101" s="213"/>
      <c r="AC101" s="212"/>
    </row>
    <row r="102" spans="1:29" x14ac:dyDescent="0.2">
      <c r="A102" s="304"/>
      <c r="B102" s="22" t="str">
        <f>'Residential Summary'!B103</f>
        <v>1,2 - Dichlorobenzene</v>
      </c>
      <c r="C102" s="264" t="str">
        <f>'Residential Summary'!C103</f>
        <v>95-50-1</v>
      </c>
      <c r="D102" s="81"/>
      <c r="E102" s="45">
        <f>'Industrial Summary'!E103</f>
        <v>75</v>
      </c>
      <c r="F102" s="79"/>
      <c r="G102" s="48">
        <f>(F102/E102)*'Industrial Summary'!F103</f>
        <v>0</v>
      </c>
      <c r="H102" s="218"/>
      <c r="I102" s="218" t="str">
        <f>'Industrial Summary'!I103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1">
        <f>G102</f>
        <v>0</v>
      </c>
      <c r="Z102" s="53" t="s">
        <v>1357</v>
      </c>
      <c r="AA102" s="257" t="str">
        <f>'Industrial Summary'!K103</f>
        <v>D</v>
      </c>
      <c r="AB102" s="213"/>
      <c r="AC102" s="212"/>
    </row>
    <row r="103" spans="1:29" x14ac:dyDescent="0.2">
      <c r="A103" s="304"/>
      <c r="B103" s="22" t="str">
        <f>'Residential Summary'!B104</f>
        <v>1,3 - Dichlorobenzene</v>
      </c>
      <c r="C103" s="264" t="str">
        <f>'Residential Summary'!C104</f>
        <v>541-73-1</v>
      </c>
      <c r="D103" s="81"/>
      <c r="E103" s="45">
        <f>'Industrial Summary'!E104</f>
        <v>200</v>
      </c>
      <c r="F103" s="79"/>
      <c r="G103" s="48">
        <f>(F103/E103)*'Industrial Summary'!F104</f>
        <v>0</v>
      </c>
      <c r="H103" s="220" t="str">
        <f>'Industrial Summary'!H104</f>
        <v>In</v>
      </c>
      <c r="I103" s="218" t="str">
        <f>'Industrial Summary'!I104</f>
        <v>?</v>
      </c>
      <c r="J103" s="30"/>
      <c r="K103" s="19"/>
      <c r="L103" s="19"/>
      <c r="M103" s="19"/>
      <c r="N103" s="19"/>
      <c r="O103" s="19"/>
      <c r="P103" s="19"/>
      <c r="Q103" s="11">
        <f>G103</f>
        <v>0</v>
      </c>
      <c r="R103" s="19"/>
      <c r="S103" s="19"/>
      <c r="T103" s="19"/>
      <c r="U103" s="19"/>
      <c r="V103" s="19"/>
      <c r="W103" s="19"/>
      <c r="X103" s="11">
        <f>G103</f>
        <v>0</v>
      </c>
      <c r="Y103" s="11"/>
      <c r="Z103" s="53" t="s">
        <v>1357</v>
      </c>
      <c r="AA103" s="257" t="str">
        <f>'Industrial Summary'!K104</f>
        <v>D</v>
      </c>
      <c r="AB103" s="213"/>
      <c r="AC103" s="212"/>
    </row>
    <row r="104" spans="1:29" ht="21.75" x14ac:dyDescent="0.2">
      <c r="A104" s="304"/>
      <c r="B104" s="22" t="str">
        <f>'Residential Summary'!B105</f>
        <v>1,4 - Dichlorobenzene</v>
      </c>
      <c r="C104" s="264" t="str">
        <f>'Residential Summary'!C105</f>
        <v>106-46-7</v>
      </c>
      <c r="D104" s="81"/>
      <c r="E104" s="45">
        <f>'Industrial Summary'!E105</f>
        <v>50</v>
      </c>
      <c r="F104" s="79"/>
      <c r="G104" s="48">
        <f>(F104/E104)*'Industrial Summary'!F105</f>
        <v>0</v>
      </c>
      <c r="H104" s="219" t="str">
        <f>'Industrial Summary'!H105</f>
        <v>Or De</v>
      </c>
      <c r="I104" s="218" t="str">
        <f>'Industrial Summary'!I105</f>
        <v>In</v>
      </c>
      <c r="J104" s="30"/>
      <c r="K104" s="19"/>
      <c r="L104" s="19"/>
      <c r="M104" s="19"/>
      <c r="N104" s="19"/>
      <c r="O104" s="19"/>
      <c r="P104" s="11">
        <f>G104</f>
        <v>0</v>
      </c>
      <c r="Q104" s="11">
        <f>G104</f>
        <v>0</v>
      </c>
      <c r="R104" s="11"/>
      <c r="S104" s="19"/>
      <c r="T104" s="19"/>
      <c r="U104" s="19"/>
      <c r="V104" s="19"/>
      <c r="W104" s="19"/>
      <c r="X104" s="19"/>
      <c r="Y104" s="19"/>
      <c r="Z104" s="53">
        <f>(F104/E104)*'Industrial Summary'!L105</f>
        <v>0</v>
      </c>
      <c r="AA104" s="257" t="str">
        <f>'Industrial Summary'!K105</f>
        <v>C</v>
      </c>
      <c r="AB104" s="213"/>
      <c r="AC104" s="212" t="str">
        <f>'Industrial Summary'!O105</f>
        <v>In</v>
      </c>
    </row>
    <row r="105" spans="1:29" x14ac:dyDescent="0.2">
      <c r="A105" s="304"/>
      <c r="B105" s="22" t="str">
        <f>'Residential Summary'!B106</f>
        <v>3,3' - Dichlorobenzidine</v>
      </c>
      <c r="C105" s="264" t="str">
        <f>'Residential Summary'!C106</f>
        <v>91-94-1</v>
      </c>
      <c r="D105" s="81"/>
      <c r="E105" s="45">
        <f>'Industrial Summary'!E106</f>
        <v>50</v>
      </c>
      <c r="F105" s="79"/>
      <c r="G105" s="48"/>
      <c r="H105" s="218"/>
      <c r="I105" s="218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53">
        <f>(F105/E105)*'Industrial Summary'!L106</f>
        <v>0</v>
      </c>
      <c r="AA105" s="257" t="str">
        <f>'Industrial Summary'!K106</f>
        <v>B2</v>
      </c>
      <c r="AB105" s="213"/>
      <c r="AC105" s="212" t="str">
        <f>'Industrial Summary'!O106</f>
        <v>Or</v>
      </c>
    </row>
    <row r="106" spans="1:29" s="85" customFormat="1" ht="21.75" x14ac:dyDescent="0.2">
      <c r="A106" s="304"/>
      <c r="B106" s="22" t="str">
        <f>'Residential Summary'!B107</f>
        <v>2,4-Dichlorophenol</v>
      </c>
      <c r="C106" s="264" t="str">
        <f>'Residential Summary'!C107</f>
        <v>120-83-2</v>
      </c>
      <c r="D106" s="81"/>
      <c r="E106" s="45">
        <f>'Industrial Summary'!E107</f>
        <v>230</v>
      </c>
      <c r="F106" s="79"/>
      <c r="G106" s="48">
        <f>(F106/E106)*'Industrial Summary'!F107</f>
        <v>0</v>
      </c>
      <c r="H106" s="218"/>
      <c r="I106" s="219" t="str">
        <f>'Industrial Summary'!I107</f>
        <v>Or In</v>
      </c>
      <c r="J106" s="87"/>
      <c r="K106" s="86"/>
      <c r="L106" s="92"/>
      <c r="M106" s="92"/>
      <c r="N106" s="92"/>
      <c r="O106" s="128">
        <f>G106</f>
        <v>0</v>
      </c>
      <c r="P106" s="92"/>
      <c r="Q106" s="128"/>
      <c r="R106" s="88"/>
      <c r="S106" s="86"/>
      <c r="T106" s="86"/>
      <c r="U106" s="86"/>
      <c r="V106" s="86"/>
      <c r="W106" s="86"/>
      <c r="X106" s="86"/>
      <c r="Y106" s="86"/>
      <c r="Z106" s="53" t="s">
        <v>1357</v>
      </c>
      <c r="AA106" s="257" t="str">
        <f>'Industrial Summary'!K107</f>
        <v>NA</v>
      </c>
      <c r="AB106" s="213"/>
      <c r="AC106" s="212"/>
    </row>
    <row r="107" spans="1:29" x14ac:dyDescent="0.2">
      <c r="A107" s="304"/>
      <c r="B107" s="22" t="str">
        <f>'Residential Summary'!B108</f>
        <v>Di(2 - ethylhexyl)phthalate (bis-ethylhexyl phthalate)</v>
      </c>
      <c r="C107" s="264" t="str">
        <f>'Residential Summary'!C108</f>
        <v>117-81-7</v>
      </c>
      <c r="D107" s="81" t="s">
        <v>1195</v>
      </c>
      <c r="E107" s="45">
        <f>'Industrial Summary'!E108</f>
        <v>2100</v>
      </c>
      <c r="F107" s="79"/>
      <c r="G107" s="48">
        <f>(F107/E107)*'Industrial Summary'!F108</f>
        <v>0</v>
      </c>
      <c r="H107" s="218" t="str">
        <f>'Industrial Summary'!H108</f>
        <v>In</v>
      </c>
      <c r="I107" s="218" t="str">
        <f>'Industrial Summary'!I108</f>
        <v>Or</v>
      </c>
      <c r="J107" s="30"/>
      <c r="K107" s="19"/>
      <c r="L107" s="19"/>
      <c r="M107" s="19"/>
      <c r="N107" s="19"/>
      <c r="O107" s="19"/>
      <c r="P107" s="19"/>
      <c r="Q107" s="11">
        <f>G107</f>
        <v>0</v>
      </c>
      <c r="R107" s="11"/>
      <c r="S107" s="19"/>
      <c r="T107" s="19"/>
      <c r="U107" s="19"/>
      <c r="V107" s="19"/>
      <c r="W107" s="19"/>
      <c r="X107" s="19"/>
      <c r="Y107" s="19"/>
      <c r="Z107" s="53">
        <f>(F107/E107)*'Industrial Summary'!L108</f>
        <v>0</v>
      </c>
      <c r="AA107" s="257" t="str">
        <f>'Industrial Summary'!K108</f>
        <v>B2</v>
      </c>
      <c r="AB107" s="213"/>
      <c r="AC107" s="212" t="str">
        <f>'Industrial Summary'!O108</f>
        <v>Or</v>
      </c>
    </row>
    <row r="108" spans="1:29" ht="21.75" x14ac:dyDescent="0.2">
      <c r="A108" s="304"/>
      <c r="B108" s="22" t="str">
        <f>'Residential Summary'!B109</f>
        <v>2,4-Dimethylphenol</v>
      </c>
      <c r="C108" s="264" t="str">
        <f>'Residential Summary'!C109</f>
        <v>105-67-9</v>
      </c>
      <c r="D108" s="81"/>
      <c r="E108" s="45">
        <f>'Industrial Summary'!E109</f>
        <v>1925</v>
      </c>
      <c r="F108" s="79"/>
      <c r="G108" s="48">
        <f>(F108/E108)*'Industrial Summary'!F109</f>
        <v>0</v>
      </c>
      <c r="H108" s="218"/>
      <c r="I108" s="219" t="str">
        <f>'Industrial Summary'!I109</f>
        <v>Or In</v>
      </c>
      <c r="J108" s="30"/>
      <c r="K108" s="19"/>
      <c r="L108" s="11">
        <f>G108</f>
        <v>0</v>
      </c>
      <c r="M108" s="11">
        <f>G108</f>
        <v>0</v>
      </c>
      <c r="N108" s="19"/>
      <c r="O108" s="19"/>
      <c r="P108" s="19"/>
      <c r="Q108" s="11"/>
      <c r="R108" s="11"/>
      <c r="S108" s="19"/>
      <c r="T108" s="19"/>
      <c r="U108" s="19"/>
      <c r="V108" s="19"/>
      <c r="W108" s="19"/>
      <c r="X108" s="19"/>
      <c r="Y108" s="19"/>
      <c r="Z108" s="53" t="s">
        <v>1357</v>
      </c>
      <c r="AA108" s="257" t="str">
        <f>'Industrial Summary'!K109</f>
        <v>NA</v>
      </c>
      <c r="AB108" s="213"/>
      <c r="AC108" s="212"/>
    </row>
    <row r="109" spans="1:29" x14ac:dyDescent="0.2">
      <c r="A109" s="304"/>
      <c r="B109" s="22" t="str">
        <f>'Residential Summary'!B110</f>
        <v>Di - n - octyl phthalate</v>
      </c>
      <c r="C109" s="264" t="str">
        <f>'Residential Summary'!C110</f>
        <v>117-84-0</v>
      </c>
      <c r="D109" s="81"/>
      <c r="E109" s="45">
        <f>'Industrial Summary'!E110</f>
        <v>3700</v>
      </c>
      <c r="F109" s="79"/>
      <c r="G109" s="48">
        <f>(F109/E109)*'Industrial Summary'!F110</f>
        <v>0</v>
      </c>
      <c r="H109" s="218"/>
      <c r="I109" s="218" t="str">
        <f>'Industrial Summary'!I110</f>
        <v>Or</v>
      </c>
      <c r="J109" s="30"/>
      <c r="K109" s="19"/>
      <c r="L109" s="19"/>
      <c r="M109" s="19"/>
      <c r="N109" s="19"/>
      <c r="O109" s="19"/>
      <c r="P109" s="11">
        <f>G109</f>
        <v>0</v>
      </c>
      <c r="Q109" s="11">
        <f>G109</f>
        <v>0</v>
      </c>
      <c r="R109" s="11"/>
      <c r="S109" s="19"/>
      <c r="T109" s="19"/>
      <c r="U109" s="19"/>
      <c r="V109" s="19"/>
      <c r="W109" s="19"/>
      <c r="X109" s="19"/>
      <c r="Y109" s="19"/>
      <c r="Z109" s="53" t="s">
        <v>1357</v>
      </c>
      <c r="AA109" s="257" t="str">
        <f>'Industrial Summary'!K110</f>
        <v>NA</v>
      </c>
      <c r="AB109" s="213"/>
      <c r="AC109" s="212"/>
    </row>
    <row r="110" spans="1:29" x14ac:dyDescent="0.2">
      <c r="A110" s="304"/>
      <c r="B110" s="22" t="str">
        <f>'Residential Summary'!B111</f>
        <v>1,4-Dioxane</v>
      </c>
      <c r="C110" s="264" t="str">
        <f>'Residential Summary'!C111</f>
        <v>123-91-1</v>
      </c>
      <c r="D110" s="81"/>
      <c r="E110" s="45">
        <f>'Industrial Summary'!E111</f>
        <v>250</v>
      </c>
      <c r="F110" s="79"/>
      <c r="G110" s="48">
        <f>(F110/E110)*'Industrial Summary'!F111</f>
        <v>0</v>
      </c>
      <c r="H110" s="218" t="str">
        <f>'Industrial Summary'!H111</f>
        <v>Or</v>
      </c>
      <c r="I110" s="218" t="str">
        <f>'Industrial Summary'!I111</f>
        <v>In</v>
      </c>
      <c r="J110" s="30"/>
      <c r="K110" s="19"/>
      <c r="L110" s="11">
        <f>G110</f>
        <v>0</v>
      </c>
      <c r="M110" s="19"/>
      <c r="N110" s="19"/>
      <c r="O110" s="19"/>
      <c r="P110" s="11">
        <f>G110</f>
        <v>0</v>
      </c>
      <c r="Q110" s="11">
        <f>G110</f>
        <v>0</v>
      </c>
      <c r="R110" s="11"/>
      <c r="S110" s="19"/>
      <c r="T110" s="19"/>
      <c r="U110" s="19"/>
      <c r="V110" s="19"/>
      <c r="W110" s="19"/>
      <c r="X110" s="19"/>
      <c r="Y110" s="19"/>
      <c r="Z110" s="53">
        <f>(F110/E110)*'Industrial Summary'!L111</f>
        <v>0</v>
      </c>
      <c r="AA110" s="257" t="str">
        <f>'Industrial Summary'!K111</f>
        <v>B2</v>
      </c>
      <c r="AB110" s="213"/>
      <c r="AC110" s="212" t="str">
        <f>'Industrial Summary'!O111</f>
        <v>In</v>
      </c>
    </row>
    <row r="111" spans="1:29" x14ac:dyDescent="0.2">
      <c r="A111" s="304"/>
      <c r="B111" s="22" t="str">
        <f>'Residential Summary'!B112</f>
        <v>Ethylene glycol</v>
      </c>
      <c r="C111" s="264" t="str">
        <f>'Residential Summary'!C112</f>
        <v>107-21-1</v>
      </c>
      <c r="D111" s="81"/>
      <c r="E111" s="45">
        <f>'Industrial Summary'!E112</f>
        <v>100000</v>
      </c>
      <c r="F111" s="79"/>
      <c r="G111" s="48">
        <f>(F111/E111)*'Industrial Summary'!F112</f>
        <v>0</v>
      </c>
      <c r="H111" s="218" t="str">
        <f>'Industrial Summary'!H112</f>
        <v>In</v>
      </c>
      <c r="I111" s="218" t="str">
        <f>'Industrial Summary'!I112</f>
        <v>Or</v>
      </c>
      <c r="J111" s="136" t="s">
        <v>421</v>
      </c>
      <c r="K111" s="19"/>
      <c r="L111" s="19"/>
      <c r="M111" s="19"/>
      <c r="N111" s="19"/>
      <c r="O111" s="19"/>
      <c r="P111" s="11"/>
      <c r="Q111" s="11"/>
      <c r="R111" s="11"/>
      <c r="S111" s="11"/>
      <c r="T111" s="19"/>
      <c r="U111" s="19"/>
      <c r="V111" s="19"/>
      <c r="W111" s="19"/>
      <c r="X111" s="19"/>
      <c r="Y111" s="19"/>
      <c r="Z111" s="53" t="s">
        <v>1357</v>
      </c>
      <c r="AA111" s="257" t="str">
        <f>'Industrial Summary'!K112</f>
        <v>NA</v>
      </c>
      <c r="AB111" s="213"/>
      <c r="AC111" s="212"/>
    </row>
    <row r="112" spans="1:29" ht="21.75" x14ac:dyDescent="0.2">
      <c r="A112" s="304"/>
      <c r="B112" s="22" t="str">
        <f>'Residential Summary'!B113</f>
        <v>Hexachlorobenzene</v>
      </c>
      <c r="C112" s="264" t="str">
        <f>'Residential Summary'!C113</f>
        <v>118-74-1</v>
      </c>
      <c r="D112" s="81"/>
      <c r="E112" s="45">
        <f>'Industrial Summary'!E113</f>
        <v>9</v>
      </c>
      <c r="F112" s="79"/>
      <c r="G112" s="48"/>
      <c r="H112" s="218" t="str">
        <f>'Industrial Summary'!H113</f>
        <v>In</v>
      </c>
      <c r="I112" s="218" t="str">
        <f>'Industrial Summary'!I113</f>
        <v>?</v>
      </c>
      <c r="J112" s="30"/>
      <c r="K112" s="19"/>
      <c r="L112" s="19"/>
      <c r="M112" s="19"/>
      <c r="N112" s="19"/>
      <c r="O112" s="19"/>
      <c r="P112" s="11"/>
      <c r="Q112" s="11">
        <f>G112</f>
        <v>0</v>
      </c>
      <c r="R112" s="11"/>
      <c r="S112" s="11"/>
      <c r="T112" s="19"/>
      <c r="U112" s="19"/>
      <c r="V112" s="19"/>
      <c r="W112" s="19"/>
      <c r="X112" s="19"/>
      <c r="Y112" s="19"/>
      <c r="Z112" s="53">
        <f>(F112/E112)*'Industrial Summary'!L113</f>
        <v>0</v>
      </c>
      <c r="AA112" s="257" t="str">
        <f>'Industrial Summary'!K113</f>
        <v>B2</v>
      </c>
      <c r="AB112" s="213"/>
      <c r="AC112" s="212" t="str">
        <f>'Industrial Summary'!O113</f>
        <v>Or In</v>
      </c>
    </row>
    <row r="113" spans="1:31" x14ac:dyDescent="0.2">
      <c r="A113" s="304"/>
      <c r="B113" s="22" t="str">
        <f>'Residential Summary'!B114</f>
        <v>Hexachlorobutadiene</v>
      </c>
      <c r="C113" s="264" t="str">
        <f>'Residential Summary'!C114</f>
        <v>87-68-3</v>
      </c>
      <c r="D113" s="81"/>
      <c r="E113" s="45">
        <f>'Industrial Summary'!E114</f>
        <v>37</v>
      </c>
      <c r="F113" s="79"/>
      <c r="G113" s="48">
        <f>(F113/E113)*'Industrial Summary'!F114</f>
        <v>0</v>
      </c>
      <c r="H113" s="218" t="str">
        <f>'Industrial Summary'!H114</f>
        <v>In</v>
      </c>
      <c r="I113" s="218" t="str">
        <f>'Industrial Summary'!I114</f>
        <v>?</v>
      </c>
      <c r="J113" s="30"/>
      <c r="K113" s="19"/>
      <c r="L113" s="19"/>
      <c r="M113" s="19"/>
      <c r="N113" s="19"/>
      <c r="O113" s="19"/>
      <c r="P113" s="11">
        <f>G113</f>
        <v>0</v>
      </c>
      <c r="Q113" s="11"/>
      <c r="R113" s="11"/>
      <c r="S113" s="19"/>
      <c r="T113" s="19"/>
      <c r="U113" s="19"/>
      <c r="V113" s="19"/>
      <c r="W113" s="19"/>
      <c r="X113" s="19"/>
      <c r="Y113" s="19"/>
      <c r="Z113" s="53">
        <f>(F113/E113)*'Industrial Summary'!L114</f>
        <v>0</v>
      </c>
      <c r="AA113" s="257" t="str">
        <f>'Industrial Summary'!K114</f>
        <v>C</v>
      </c>
      <c r="AB113" s="213"/>
      <c r="AC113" s="212" t="str">
        <f>'Industrial Summary'!O114</f>
        <v>In</v>
      </c>
    </row>
    <row r="114" spans="1:31" ht="32.25" x14ac:dyDescent="0.2">
      <c r="A114" s="304"/>
      <c r="B114" s="22" t="str">
        <f>'Residential Summary'!B115</f>
        <v>Hexachlorocyclopentadiene</v>
      </c>
      <c r="C114" s="264" t="str">
        <f>'Residential Summary'!C115</f>
        <v>77-47-4</v>
      </c>
      <c r="D114" s="81"/>
      <c r="E114" s="45">
        <f>'Industrial Summary'!E115</f>
        <v>6</v>
      </c>
      <c r="F114" s="79"/>
      <c r="G114" s="48">
        <f>(F114/E114)*'Industrial Summary'!F115</f>
        <v>0</v>
      </c>
      <c r="H114" s="218"/>
      <c r="I114" s="218" t="str">
        <f>'Industrial Summary'!I115</f>
        <v>In</v>
      </c>
      <c r="J114" s="30"/>
      <c r="K114" s="19"/>
      <c r="L114" s="19"/>
      <c r="M114" s="19"/>
      <c r="N114" s="19"/>
      <c r="O114" s="19"/>
      <c r="P114" s="11">
        <f>G114</f>
        <v>0</v>
      </c>
      <c r="Q114" s="11">
        <f>G114</f>
        <v>0</v>
      </c>
      <c r="R114" s="11"/>
      <c r="S114" s="19"/>
      <c r="T114" s="11">
        <f>G114</f>
        <v>0</v>
      </c>
      <c r="U114" s="19"/>
      <c r="V114" s="19"/>
      <c r="W114" s="19"/>
      <c r="X114" s="19"/>
      <c r="Y114" s="19"/>
      <c r="Z114" s="53" t="s">
        <v>1357</v>
      </c>
      <c r="AA114" s="257" t="str">
        <f>'Industrial Summary'!K115</f>
        <v>not likely</v>
      </c>
      <c r="AB114" s="213"/>
      <c r="AC114" s="212"/>
    </row>
    <row r="115" spans="1:31" x14ac:dyDescent="0.2">
      <c r="A115" s="304"/>
      <c r="B115" s="22" t="str">
        <f>'Residential Summary'!B116</f>
        <v>Methanol</v>
      </c>
      <c r="C115" s="264" t="str">
        <f>'Residential Summary'!C116</f>
        <v>67-56-1</v>
      </c>
      <c r="D115" s="81"/>
      <c r="E115" s="45">
        <f>'Industrial Summary'!E116</f>
        <v>43500</v>
      </c>
      <c r="F115" s="79"/>
      <c r="G115" s="48">
        <f>(F115/E115)*'Industrial Summary'!F116</f>
        <v>0</v>
      </c>
      <c r="H115" s="218"/>
      <c r="I115" s="218" t="str">
        <f>'Industrial Summary'!I116</f>
        <v>In</v>
      </c>
      <c r="J115" s="30"/>
      <c r="K115" s="19"/>
      <c r="L115" s="19"/>
      <c r="M115" s="11">
        <f>G115</f>
        <v>0</v>
      </c>
      <c r="N115" s="19"/>
      <c r="O115" s="19"/>
      <c r="P115" s="11"/>
      <c r="Q115" s="11">
        <f>G115</f>
        <v>0</v>
      </c>
      <c r="R115" s="11"/>
      <c r="S115" s="11">
        <f>G115</f>
        <v>0</v>
      </c>
      <c r="T115" s="19"/>
      <c r="U115" s="19"/>
      <c r="V115" s="19"/>
      <c r="W115" s="19"/>
      <c r="X115" s="19"/>
      <c r="Y115" s="19"/>
      <c r="Z115" s="53" t="s">
        <v>1357</v>
      </c>
      <c r="AA115" s="257" t="str">
        <f>'Industrial Summary'!K116</f>
        <v>NA</v>
      </c>
      <c r="AB115" s="213"/>
      <c r="AC115" s="212"/>
    </row>
    <row r="116" spans="1:31" x14ac:dyDescent="0.2">
      <c r="A116" s="304"/>
      <c r="B116" s="22" t="str">
        <f>'Residential Summary'!B117</f>
        <v>2 - Methylphenol (o-cresol)</v>
      </c>
      <c r="C116" s="264" t="str">
        <f>'Residential Summary'!C117</f>
        <v>95-48-7</v>
      </c>
      <c r="D116" s="81"/>
      <c r="E116" s="45">
        <f>'Industrial Summary'!E117</f>
        <v>352</v>
      </c>
      <c r="F116" s="79"/>
      <c r="G116" s="48">
        <f>(F116/E116)*'Industrial Summary'!F117</f>
        <v>0</v>
      </c>
      <c r="H116" s="218"/>
      <c r="I116" s="218" t="str">
        <f>'Industrial Summary'!I117</f>
        <v>Or</v>
      </c>
      <c r="J116" s="136"/>
      <c r="K116" s="200"/>
      <c r="L116" s="19"/>
      <c r="M116" s="11">
        <f>G116</f>
        <v>0</v>
      </c>
      <c r="N116" s="11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1">
        <f>G116</f>
        <v>0</v>
      </c>
      <c r="Z116" s="53" t="s">
        <v>1357</v>
      </c>
      <c r="AA116" s="257" t="str">
        <f>'Industrial Summary'!K117</f>
        <v>C</v>
      </c>
      <c r="AB116" s="213"/>
      <c r="AC116" s="212"/>
    </row>
    <row r="117" spans="1:31" x14ac:dyDescent="0.2">
      <c r="A117" s="304"/>
      <c r="B117" s="22" t="str">
        <f>'Residential Summary'!B118</f>
        <v>3 - Methylphenol (m-cresol)</v>
      </c>
      <c r="C117" s="264" t="str">
        <f>'Residential Summary'!C118</f>
        <v>108-39-4</v>
      </c>
      <c r="D117" s="81"/>
      <c r="E117" s="45">
        <f>'Industrial Summary'!E118</f>
        <v>352</v>
      </c>
      <c r="F117" s="79"/>
      <c r="G117" s="48">
        <f>(F117/E117)*'Industrial Summary'!F118</f>
        <v>0</v>
      </c>
      <c r="H117" s="218"/>
      <c r="I117" s="218" t="str">
        <f>'Industrial Summary'!I118</f>
        <v>Or</v>
      </c>
      <c r="J117" s="136"/>
      <c r="K117" s="200"/>
      <c r="L117" s="19"/>
      <c r="M117" s="11">
        <f>G117</f>
        <v>0</v>
      </c>
      <c r="N117" s="11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1">
        <f>G117</f>
        <v>0</v>
      </c>
      <c r="Z117" s="53" t="s">
        <v>1357</v>
      </c>
      <c r="AA117" s="257" t="str">
        <f>'Industrial Summary'!K118</f>
        <v>C</v>
      </c>
      <c r="AB117" s="213"/>
      <c r="AC117" s="212"/>
    </row>
    <row r="118" spans="1:31" x14ac:dyDescent="0.2">
      <c r="A118" s="304"/>
      <c r="B118" s="22" t="str">
        <f>'Residential Summary'!B119</f>
        <v>4 - Methylphenol (p-cresol)</v>
      </c>
      <c r="C118" s="264" t="str">
        <f>'Residential Summary'!C119</f>
        <v>106-44-5</v>
      </c>
      <c r="D118" s="81"/>
      <c r="E118" s="45">
        <f>'Industrial Summary'!E119</f>
        <v>59</v>
      </c>
      <c r="F118" s="79"/>
      <c r="G118" s="48">
        <f>(F118/E118)*'Industrial Summary'!F119</f>
        <v>0</v>
      </c>
      <c r="H118" s="218"/>
      <c r="I118" s="218" t="str">
        <f>'Industrial Summary'!I119</f>
        <v>Or</v>
      </c>
      <c r="J118" s="136"/>
      <c r="K118" s="200"/>
      <c r="L118" s="19"/>
      <c r="M118" s="11">
        <f>G118</f>
        <v>0</v>
      </c>
      <c r="N118" s="11"/>
      <c r="O118" s="19"/>
      <c r="P118" s="19"/>
      <c r="Q118" s="19"/>
      <c r="R118" s="19"/>
      <c r="S118" s="19"/>
      <c r="T118" s="11">
        <f>G118</f>
        <v>0</v>
      </c>
      <c r="U118" s="11"/>
      <c r="V118" s="19"/>
      <c r="W118" s="19"/>
      <c r="X118" s="19"/>
      <c r="Y118" s="19"/>
      <c r="Z118" s="53" t="s">
        <v>1357</v>
      </c>
      <c r="AA118" s="257" t="str">
        <f>'Industrial Summary'!K119</f>
        <v>C</v>
      </c>
      <c r="AB118" s="213"/>
      <c r="AC118" s="212"/>
    </row>
    <row r="119" spans="1:31" x14ac:dyDescent="0.2">
      <c r="A119" s="304"/>
      <c r="B119" s="22" t="str">
        <f>'Residential Summary'!B120</f>
        <v>N-Nitrosodiphenylamine</v>
      </c>
      <c r="C119" s="264" t="str">
        <f>'Residential Summary'!C120</f>
        <v>86-30-6</v>
      </c>
      <c r="D119" s="81"/>
      <c r="E119" s="45">
        <f>'Industrial Summary'!E120</f>
        <v>3720</v>
      </c>
      <c r="F119" s="79"/>
      <c r="G119" s="48"/>
      <c r="H119" s="218"/>
      <c r="I119" s="218"/>
      <c r="J119" s="30"/>
      <c r="K119" s="19"/>
      <c r="L119" s="19"/>
      <c r="M119" s="11"/>
      <c r="N119" s="11"/>
      <c r="O119" s="19"/>
      <c r="P119" s="19"/>
      <c r="Q119" s="19"/>
      <c r="R119" s="19"/>
      <c r="S119" s="19"/>
      <c r="T119" s="11"/>
      <c r="U119" s="11"/>
      <c r="V119" s="19"/>
      <c r="W119" s="19"/>
      <c r="X119" s="19"/>
      <c r="Y119" s="11"/>
      <c r="Z119" s="53">
        <f>(F119/E119)*'Industrial Summary'!L120</f>
        <v>0</v>
      </c>
      <c r="AA119" s="257" t="str">
        <f>'Industrial Summary'!K120</f>
        <v>B2</v>
      </c>
      <c r="AB119" s="213"/>
      <c r="AC119" s="212" t="str">
        <f>'Industrial Summary'!O120</f>
        <v>Or</v>
      </c>
    </row>
    <row r="120" spans="1:31" s="85" customFormat="1" x14ac:dyDescent="0.2">
      <c r="A120" s="304"/>
      <c r="B120" s="22" t="str">
        <f>'Residential Summary'!B121</f>
        <v>N-Nitrosodi-N-propylamine</v>
      </c>
      <c r="C120" s="264" t="str">
        <f>'Residential Summary'!C121</f>
        <v>621-64-7</v>
      </c>
      <c r="D120" s="81"/>
      <c r="E120" s="45">
        <f>'Industrial Summary'!E121</f>
        <v>1.2</v>
      </c>
      <c r="F120" s="79"/>
      <c r="G120" s="48"/>
      <c r="H120" s="218"/>
      <c r="I120" s="218"/>
      <c r="J120" s="87"/>
      <c r="K120" s="86"/>
      <c r="L120" s="86"/>
      <c r="M120" s="88"/>
      <c r="N120" s="88"/>
      <c r="O120" s="86"/>
      <c r="P120" s="86"/>
      <c r="Q120" s="86"/>
      <c r="R120" s="86"/>
      <c r="S120" s="86"/>
      <c r="T120" s="88"/>
      <c r="U120" s="88"/>
      <c r="V120" s="86"/>
      <c r="W120" s="86"/>
      <c r="X120" s="86"/>
      <c r="Y120" s="88"/>
      <c r="Z120" s="53">
        <f>(F120/E120)*'Industrial Summary'!L121</f>
        <v>0</v>
      </c>
      <c r="AA120" s="257" t="str">
        <f>'Industrial Summary'!K121</f>
        <v>B2</v>
      </c>
      <c r="AB120" s="213"/>
      <c r="AC120" s="212" t="str">
        <f>'Industrial Summary'!O121</f>
        <v>In</v>
      </c>
    </row>
    <row r="121" spans="1:31" ht="21.75" x14ac:dyDescent="0.2">
      <c r="A121" s="304"/>
      <c r="B121" s="22" t="str">
        <f>'Residential Summary'!B122</f>
        <v>Pentachlorophenol</v>
      </c>
      <c r="C121" s="264" t="str">
        <f>'Residential Summary'!C122</f>
        <v>87-86-5</v>
      </c>
      <c r="D121" s="81"/>
      <c r="E121" s="45">
        <f>'Industrial Summary'!E122</f>
        <v>120</v>
      </c>
      <c r="F121" s="79"/>
      <c r="G121" s="48">
        <f>(F121/E121)*'Industrial Summary'!F122</f>
        <v>0</v>
      </c>
      <c r="H121" s="218"/>
      <c r="I121" s="219" t="str">
        <f>'Industrial Summary'!I122</f>
        <v>De Or</v>
      </c>
      <c r="J121" s="30"/>
      <c r="K121" s="19"/>
      <c r="L121" s="19"/>
      <c r="M121" s="19"/>
      <c r="N121" s="19"/>
      <c r="O121" s="19"/>
      <c r="P121" s="11">
        <f>G121</f>
        <v>0</v>
      </c>
      <c r="Q121" s="11">
        <f>G121</f>
        <v>0</v>
      </c>
      <c r="R121" s="11"/>
      <c r="S121" s="11">
        <f>G121</f>
        <v>0</v>
      </c>
      <c r="T121" s="19"/>
      <c r="U121" s="19"/>
      <c r="V121" s="19"/>
      <c r="W121" s="19"/>
      <c r="X121" s="19"/>
      <c r="Y121" s="19"/>
      <c r="Z121" s="53">
        <f>(F121/E121)*'Industrial Summary'!L122</f>
        <v>0</v>
      </c>
      <c r="AA121" s="257" t="str">
        <f>'Industrial Summary'!K122</f>
        <v>B2</v>
      </c>
      <c r="AB121" s="213"/>
      <c r="AC121" s="212" t="str">
        <f>'Industrial Summary'!O122</f>
        <v>De Or</v>
      </c>
    </row>
    <row r="122" spans="1:31" x14ac:dyDescent="0.2">
      <c r="A122" s="304"/>
      <c r="B122" s="22" t="str">
        <f>'Residential Summary'!B123</f>
        <v>Perflurobutyric Acid (PFBA)</v>
      </c>
      <c r="C122" s="264" t="str">
        <f>'Residential Summary'!C123</f>
        <v>375-22-4</v>
      </c>
      <c r="D122" s="81"/>
      <c r="E122" s="45">
        <f>'Industrial Summary'!E123</f>
        <v>500</v>
      </c>
      <c r="F122" s="79"/>
      <c r="G122" s="48">
        <f>(F122/E122)*'Industrial Summary'!F123</f>
        <v>0</v>
      </c>
      <c r="H122" s="218"/>
      <c r="I122" s="219"/>
      <c r="J122" s="30"/>
      <c r="K122" s="19"/>
      <c r="L122" s="11">
        <f>G122</f>
        <v>0</v>
      </c>
      <c r="M122" s="19"/>
      <c r="N122" s="19"/>
      <c r="O122" s="19"/>
      <c r="P122" s="11"/>
      <c r="Q122" s="11">
        <f>G122</f>
        <v>0</v>
      </c>
      <c r="R122" s="11"/>
      <c r="S122" s="11">
        <f>G122</f>
        <v>0</v>
      </c>
      <c r="T122" s="19"/>
      <c r="U122" s="19"/>
      <c r="V122" s="19"/>
      <c r="W122" s="19"/>
      <c r="X122" s="11">
        <f>G122</f>
        <v>0</v>
      </c>
      <c r="Y122" s="19"/>
      <c r="Z122" s="53" t="s">
        <v>1357</v>
      </c>
      <c r="AA122" s="257" t="s">
        <v>1357</v>
      </c>
      <c r="AB122" s="213"/>
      <c r="AC122" s="212"/>
    </row>
    <row r="123" spans="1:31" x14ac:dyDescent="0.2">
      <c r="A123" s="304"/>
      <c r="B123" s="22" t="str">
        <f>'Residential Summary'!B124</f>
        <v>Perfluorooctanoic acid (PFOA)</v>
      </c>
      <c r="C123" s="264" t="str">
        <f>'Residential Summary'!C124</f>
        <v>335-67-7</v>
      </c>
      <c r="D123" s="81"/>
      <c r="E123" s="45">
        <f>'Industrial Summary'!E124</f>
        <v>13</v>
      </c>
      <c r="F123" s="79"/>
      <c r="G123" s="48">
        <f>(F123/E123)*'Industrial Summary'!F124</f>
        <v>0</v>
      </c>
      <c r="H123" s="218"/>
      <c r="I123" s="219" t="s">
        <v>1355</v>
      </c>
      <c r="J123" s="30"/>
      <c r="K123" s="19"/>
      <c r="L123" s="11"/>
      <c r="M123" s="19"/>
      <c r="N123" s="19"/>
      <c r="O123" s="11">
        <f>G123</f>
        <v>0</v>
      </c>
      <c r="P123" s="11"/>
      <c r="Q123" s="11">
        <f>G123</f>
        <v>0</v>
      </c>
      <c r="R123" s="11"/>
      <c r="S123" s="11">
        <f>G123</f>
        <v>0</v>
      </c>
      <c r="T123" s="19"/>
      <c r="U123" s="19"/>
      <c r="V123" s="19"/>
      <c r="W123" s="19"/>
      <c r="X123" s="19"/>
      <c r="Y123" s="19"/>
      <c r="Z123" s="53" t="s">
        <v>1357</v>
      </c>
      <c r="AA123" s="257" t="s">
        <v>1357</v>
      </c>
      <c r="AB123" s="213"/>
      <c r="AC123" s="212" t="s">
        <v>1355</v>
      </c>
    </row>
    <row r="124" spans="1:31" s="85" customFormat="1" x14ac:dyDescent="0.2">
      <c r="A124" s="304"/>
      <c r="B124" s="22" t="str">
        <f>'Residential Summary'!B125</f>
        <v>Perfluorooctane sulfonate (PFOS)</v>
      </c>
      <c r="C124" s="264" t="str">
        <f>'Residential Summary'!C125</f>
        <v>1763-23-1</v>
      </c>
      <c r="D124" s="81"/>
      <c r="E124" s="45">
        <f>'Industrial Summary'!E125</f>
        <v>14</v>
      </c>
      <c r="F124" s="79"/>
      <c r="G124" s="48">
        <f>(F124/E124)*'Industrial Summary'!F125</f>
        <v>0</v>
      </c>
      <c r="H124" s="218"/>
      <c r="I124" s="219" t="s">
        <v>1355</v>
      </c>
      <c r="J124" s="30"/>
      <c r="K124" s="19"/>
      <c r="L124" s="19"/>
      <c r="M124" s="19"/>
      <c r="N124" s="19"/>
      <c r="O124" s="19"/>
      <c r="P124" s="11"/>
      <c r="Q124" s="11">
        <f>G124</f>
        <v>0</v>
      </c>
      <c r="R124" s="11"/>
      <c r="S124" s="11">
        <f>G124</f>
        <v>0</v>
      </c>
      <c r="T124" s="19"/>
      <c r="U124" s="19"/>
      <c r="V124" s="19"/>
      <c r="W124" s="19"/>
      <c r="X124" s="11">
        <f>G124</f>
        <v>0</v>
      </c>
      <c r="Y124" s="19"/>
      <c r="Z124" s="53" t="s">
        <v>1357</v>
      </c>
      <c r="AA124" s="257" t="s">
        <v>1357</v>
      </c>
      <c r="AB124" s="213"/>
      <c r="AC124" s="212" t="s">
        <v>1355</v>
      </c>
      <c r="AD124"/>
      <c r="AE124"/>
    </row>
    <row r="125" spans="1:31" s="85" customFormat="1" x14ac:dyDescent="0.2">
      <c r="A125" s="304"/>
      <c r="B125" s="22" t="str">
        <f>'Residential Summary'!B126</f>
        <v>Phenol</v>
      </c>
      <c r="C125" s="264" t="str">
        <f>'Residential Summary'!C126</f>
        <v>108-95-2</v>
      </c>
      <c r="D125" s="81"/>
      <c r="E125" s="45">
        <f>'Industrial Summary'!E126</f>
        <v>20203</v>
      </c>
      <c r="F125" s="79"/>
      <c r="G125" s="48">
        <f>(F125/E125)*'Industrial Summary'!F126</f>
        <v>0</v>
      </c>
      <c r="H125" s="219"/>
      <c r="I125" s="218" t="s">
        <v>1363</v>
      </c>
      <c r="J125" s="135" t="s">
        <v>395</v>
      </c>
      <c r="K125" s="200"/>
      <c r="L125" s="86"/>
      <c r="M125" s="86"/>
      <c r="N125" s="88"/>
      <c r="O125" s="88"/>
      <c r="P125" s="86"/>
      <c r="Q125" s="86"/>
      <c r="R125" s="86"/>
      <c r="S125" s="128"/>
      <c r="T125" s="86"/>
      <c r="U125" s="86"/>
      <c r="V125" s="86"/>
      <c r="W125" s="86"/>
      <c r="X125" s="86"/>
      <c r="Y125" s="86"/>
      <c r="Z125" s="53" t="s">
        <v>1357</v>
      </c>
      <c r="AA125" s="257" t="str">
        <f>'Industrial Summary'!K126</f>
        <v>NA</v>
      </c>
      <c r="AB125" s="213"/>
      <c r="AC125" s="212"/>
    </row>
    <row r="126" spans="1:31" s="85" customFormat="1" ht="21.75" x14ac:dyDescent="0.2">
      <c r="A126" s="304"/>
      <c r="B126" s="22" t="str">
        <f>'Residential Summary'!B127</f>
        <v>2,3,4,6-Tetrachlorophenol</v>
      </c>
      <c r="C126" s="264" t="str">
        <f>'Residential Summary'!C127</f>
        <v>58-90-2</v>
      </c>
      <c r="D126" s="81"/>
      <c r="E126" s="45">
        <f>'Industrial Summary'!E127</f>
        <v>3700</v>
      </c>
      <c r="F126" s="79"/>
      <c r="G126" s="48">
        <f>(F126/E126)*'Industrial Summary'!F127</f>
        <v>0</v>
      </c>
      <c r="H126" s="218" t="str">
        <f>'Industrial Summary'!H127</f>
        <v>In</v>
      </c>
      <c r="I126" s="219" t="str">
        <f>'Industrial Summary'!I127</f>
        <v>Or De</v>
      </c>
      <c r="J126" s="87"/>
      <c r="K126" s="86"/>
      <c r="L126" s="86"/>
      <c r="M126" s="88"/>
      <c r="N126" s="86"/>
      <c r="O126" s="86"/>
      <c r="P126" s="88"/>
      <c r="Q126" s="128">
        <f>G126</f>
        <v>0</v>
      </c>
      <c r="R126" s="88"/>
      <c r="S126" s="86"/>
      <c r="T126" s="86"/>
      <c r="U126" s="86"/>
      <c r="V126" s="86"/>
      <c r="W126" s="86"/>
      <c r="X126" s="86"/>
      <c r="Y126" s="86"/>
      <c r="Z126" s="53" t="s">
        <v>1357</v>
      </c>
      <c r="AA126" s="257" t="str">
        <f>'Industrial Summary'!K127</f>
        <v>NA</v>
      </c>
      <c r="AB126" s="213"/>
      <c r="AC126" s="212"/>
    </row>
    <row r="127" spans="1:31" s="85" customFormat="1" ht="21.75" x14ac:dyDescent="0.2">
      <c r="A127" s="304"/>
      <c r="B127" s="22" t="str">
        <f>'Residential Summary'!B128</f>
        <v>2,4,5-Trichlorophenol</v>
      </c>
      <c r="C127" s="264" t="str">
        <f>'Residential Summary'!C128</f>
        <v>95-95-4</v>
      </c>
      <c r="D127" s="81"/>
      <c r="E127" s="45">
        <f>'Industrial Summary'!E128</f>
        <v>10600</v>
      </c>
      <c r="F127" s="79"/>
      <c r="G127" s="48">
        <f>(F127/E127)*'Industrial Summary'!F128</f>
        <v>0</v>
      </c>
      <c r="H127" s="218"/>
      <c r="I127" s="219" t="str">
        <f>'Industrial Summary'!I128</f>
        <v>Or De</v>
      </c>
      <c r="J127" s="87"/>
      <c r="K127" s="86"/>
      <c r="L127" s="86"/>
      <c r="M127" s="86"/>
      <c r="N127" s="86"/>
      <c r="O127" s="86"/>
      <c r="P127" s="128">
        <f>G127</f>
        <v>0</v>
      </c>
      <c r="Q127" s="128">
        <f>G127</f>
        <v>0</v>
      </c>
      <c r="R127" s="86"/>
      <c r="S127" s="86"/>
      <c r="T127" s="86"/>
      <c r="U127" s="86"/>
      <c r="V127" s="86"/>
      <c r="W127" s="86"/>
      <c r="X127" s="86"/>
      <c r="Y127" s="86"/>
      <c r="Z127" s="53" t="s">
        <v>1357</v>
      </c>
      <c r="AA127" s="257" t="str">
        <f>'Industrial Summary'!K128</f>
        <v>NA</v>
      </c>
      <c r="AB127" s="213"/>
      <c r="AC127" s="212"/>
    </row>
    <row r="128" spans="1:31" s="85" customFormat="1" ht="21.75" x14ac:dyDescent="0.2">
      <c r="A128" s="304"/>
      <c r="B128" s="22" t="str">
        <f>'Residential Summary'!B129</f>
        <v>2,4,6-Trichlorophenol</v>
      </c>
      <c r="C128" s="264" t="str">
        <f>'Residential Summary'!C129</f>
        <v>88-06-2</v>
      </c>
      <c r="D128" s="81"/>
      <c r="E128" s="45">
        <f>'Industrial Summary'!E129</f>
        <v>1060</v>
      </c>
      <c r="F128" s="79"/>
      <c r="G128" s="48"/>
      <c r="H128" s="218"/>
      <c r="I128" s="218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53">
        <f>(F128/E128)*'Industrial Summary'!L129</f>
        <v>0</v>
      </c>
      <c r="AA128" s="257" t="str">
        <f>'Industrial Summary'!K129</f>
        <v>B2</v>
      </c>
      <c r="AB128" s="213"/>
      <c r="AC128" s="212" t="str">
        <f>'Industrial Summary'!O129</f>
        <v>Or In</v>
      </c>
    </row>
    <row r="129" spans="1:31" s="85" customFormat="1" x14ac:dyDescent="0.2">
      <c r="A129" s="304" t="str">
        <f>'Residential Summary'!A130</f>
        <v>Polyaromatic Hydrocarbons</v>
      </c>
      <c r="B129" s="22"/>
      <c r="C129" s="264"/>
      <c r="D129" s="81"/>
      <c r="E129" s="45"/>
      <c r="F129" s="79"/>
      <c r="G129" s="48"/>
      <c r="H129" s="218"/>
      <c r="I129" s="218"/>
      <c r="J129" s="87"/>
      <c r="K129" s="86"/>
      <c r="L129" s="86"/>
      <c r="M129" s="86"/>
      <c r="N129" s="86"/>
      <c r="O129" s="86"/>
      <c r="P129" s="88"/>
      <c r="Q129" s="86"/>
      <c r="R129" s="86"/>
      <c r="S129" s="88"/>
      <c r="T129" s="86"/>
      <c r="U129" s="86"/>
      <c r="V129" s="86"/>
      <c r="W129" s="86"/>
      <c r="X129" s="86"/>
      <c r="Y129" s="86"/>
      <c r="Z129" s="53"/>
      <c r="AA129" s="257"/>
      <c r="AB129" s="213"/>
      <c r="AC129" s="212"/>
    </row>
    <row r="130" spans="1:31" s="85" customFormat="1" x14ac:dyDescent="0.2">
      <c r="A130" s="304"/>
      <c r="B130" s="22" t="str">
        <f>'Residential Summary'!B131</f>
        <v>Acenaphthene</v>
      </c>
      <c r="C130" s="264" t="str">
        <f>'Residential Summary'!C131</f>
        <v>83-32-9</v>
      </c>
      <c r="D130" s="81" t="s">
        <v>1392</v>
      </c>
      <c r="E130" s="45">
        <f>'Industrial Summary'!E131</f>
        <v>5260</v>
      </c>
      <c r="F130" s="79"/>
      <c r="G130" s="48">
        <f>(F130/E130)*'Industrial Summary'!F131</f>
        <v>0</v>
      </c>
      <c r="H130" s="218"/>
      <c r="I130" s="218" t="str">
        <f>'Industrial Summary'!I131</f>
        <v>In</v>
      </c>
      <c r="J130" s="135"/>
      <c r="K130" s="201"/>
      <c r="L130" s="86"/>
      <c r="M130" s="86"/>
      <c r="N130" s="86"/>
      <c r="O130" s="86"/>
      <c r="P130" s="86"/>
      <c r="Q130" s="128">
        <f>G130</f>
        <v>0</v>
      </c>
      <c r="R130" s="88"/>
      <c r="S130" s="86"/>
      <c r="T130" s="86"/>
      <c r="U130" s="86"/>
      <c r="V130" s="86"/>
      <c r="W130" s="86"/>
      <c r="X130" s="86"/>
      <c r="Y130" s="86"/>
      <c r="Z130" s="53" t="s">
        <v>1357</v>
      </c>
      <c r="AA130" s="257" t="str">
        <f>'Industrial Summary'!K131</f>
        <v>NA</v>
      </c>
      <c r="AB130" s="213"/>
      <c r="AC130" s="212"/>
    </row>
    <row r="131" spans="1:31" x14ac:dyDescent="0.2">
      <c r="A131" s="304"/>
      <c r="B131" s="22" t="str">
        <f>'Residential Summary'!B132</f>
        <v>Anthracene</v>
      </c>
      <c r="C131" s="264" t="str">
        <f>'Residential Summary'!C132</f>
        <v>120-12-7</v>
      </c>
      <c r="D131" s="81"/>
      <c r="E131" s="45">
        <f>'Industrial Summary'!E132</f>
        <v>45400</v>
      </c>
      <c r="F131" s="79"/>
      <c r="G131" s="48">
        <f>(F131/E131)*'Industrial Summary'!F132</f>
        <v>0</v>
      </c>
      <c r="H131" s="218"/>
      <c r="I131" s="218" t="str">
        <f>'Industrial Summary'!I132</f>
        <v>Or</v>
      </c>
      <c r="J131" s="135"/>
      <c r="K131" s="201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53" t="s">
        <v>1357</v>
      </c>
      <c r="AA131" s="257" t="str">
        <f>'Industrial Summary'!K132</f>
        <v>D</v>
      </c>
      <c r="AB131" s="213"/>
      <c r="AC131" s="212"/>
      <c r="AD131" s="85"/>
      <c r="AE131" s="85"/>
    </row>
    <row r="132" spans="1:31" x14ac:dyDescent="0.2">
      <c r="A132" s="304"/>
      <c r="B132" s="22" t="str">
        <f>'Residential Summary'!B133</f>
        <v>Benzo[a]pyrene equivalents (see BaP equiv. Calculation spreadsheeet)</v>
      </c>
      <c r="C132" s="264" t="str">
        <f>'Residential Summary'!C133</f>
        <v>50-32-8</v>
      </c>
      <c r="D132" s="81"/>
      <c r="E132" s="45">
        <f>'Industrial Summary'!E133</f>
        <v>3</v>
      </c>
      <c r="F132" s="79"/>
      <c r="G132" s="48"/>
      <c r="H132" s="218"/>
      <c r="I132" s="218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53">
        <f>(F132/E132)*'Industrial Summary'!L133</f>
        <v>0</v>
      </c>
      <c r="AA132" s="257" t="str">
        <f>'Industrial Summary'!K133</f>
        <v>B2</v>
      </c>
      <c r="AB132" s="213"/>
      <c r="AC132" s="212" t="str">
        <f>'Industrial Summary'!O133</f>
        <v>Or</v>
      </c>
    </row>
    <row r="133" spans="1:31" x14ac:dyDescent="0.2">
      <c r="A133" s="304"/>
      <c r="B133" s="22" t="str">
        <f>'Residential Summary'!B134</f>
        <v>Fluoranthene</v>
      </c>
      <c r="C133" s="264" t="str">
        <f>'Residential Summary'!C134</f>
        <v>206-44-0</v>
      </c>
      <c r="D133" s="81"/>
      <c r="E133" s="45">
        <f>'Industrial Summary'!E134</f>
        <v>6800</v>
      </c>
      <c r="F133" s="79"/>
      <c r="G133" s="48">
        <f>(F133/E133)*'Industrial Summary'!F134</f>
        <v>0</v>
      </c>
      <c r="H133" s="218"/>
      <c r="I133" s="218" t="str">
        <f>'Industrial Summary'!I134</f>
        <v>Or</v>
      </c>
      <c r="J133" s="10"/>
      <c r="K133" s="11"/>
      <c r="L133" s="11">
        <f>G133</f>
        <v>0</v>
      </c>
      <c r="M133" s="19"/>
      <c r="N133" s="19"/>
      <c r="O133" s="19"/>
      <c r="P133" s="11">
        <f>G133</f>
        <v>0</v>
      </c>
      <c r="Q133" s="11">
        <f>G133</f>
        <v>0</v>
      </c>
      <c r="R133" s="11"/>
      <c r="S133" s="19"/>
      <c r="T133" s="19"/>
      <c r="U133" s="19"/>
      <c r="V133" s="19"/>
      <c r="W133" s="19"/>
      <c r="X133" s="19"/>
      <c r="Y133" s="19"/>
      <c r="Z133" s="53" t="s">
        <v>1357</v>
      </c>
      <c r="AA133" s="257" t="str">
        <f>'Industrial Summary'!K134</f>
        <v>D</v>
      </c>
      <c r="AB133" s="213"/>
      <c r="AC133" s="212"/>
    </row>
    <row r="134" spans="1:31" ht="21.75" x14ac:dyDescent="0.2">
      <c r="A134" s="304"/>
      <c r="B134" s="22" t="str">
        <f>'Residential Summary'!B135</f>
        <v>Fluorene</v>
      </c>
      <c r="C134" s="264" t="str">
        <f>'Residential Summary'!C135</f>
        <v>86-73-7</v>
      </c>
      <c r="D134" s="81"/>
      <c r="E134" s="45">
        <f>'Industrial Summary'!E135</f>
        <v>4120</v>
      </c>
      <c r="F134" s="79"/>
      <c r="G134" s="48">
        <f>(F134/E134)*'Industrial Summary'!F135</f>
        <v>0</v>
      </c>
      <c r="H134" s="218"/>
      <c r="I134" s="219" t="str">
        <f>'Industrial Summary'!I135</f>
        <v>Or In</v>
      </c>
      <c r="J134" s="10"/>
      <c r="K134" s="11"/>
      <c r="L134" s="11">
        <f>G134</f>
        <v>0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53" t="s">
        <v>1357</v>
      </c>
      <c r="AA134" s="257" t="str">
        <f>'Industrial Summary'!K135</f>
        <v>D</v>
      </c>
      <c r="AB134" s="213"/>
      <c r="AC134" s="212"/>
    </row>
    <row r="135" spans="1:31" x14ac:dyDescent="0.2">
      <c r="A135" s="304"/>
      <c r="B135" s="22" t="str">
        <f>'Residential Summary'!B136</f>
        <v>2-Methyl naphthalene</v>
      </c>
      <c r="C135" s="264" t="str">
        <f>'Residential Summary'!C136</f>
        <v>91-57-6</v>
      </c>
      <c r="D135" s="81"/>
      <c r="E135" s="45">
        <f>'Industrial Summary'!E136</f>
        <v>369</v>
      </c>
      <c r="F135" s="79"/>
      <c r="G135" s="48">
        <f>(F135/E135)*'Industrial Summary'!F136</f>
        <v>0</v>
      </c>
      <c r="H135" s="218" t="str">
        <f>'Industrial Summary'!H136</f>
        <v>In</v>
      </c>
      <c r="I135" s="218" t="str">
        <f>'Industrial Summary'!I136</f>
        <v>Or</v>
      </c>
      <c r="J135" s="135" t="s">
        <v>395</v>
      </c>
      <c r="K135" s="11"/>
      <c r="L135" s="11"/>
      <c r="M135" s="19"/>
      <c r="N135" s="19"/>
      <c r="O135" s="19"/>
      <c r="P135" s="19"/>
      <c r="Q135" s="19"/>
      <c r="R135" s="19"/>
      <c r="S135" s="19"/>
      <c r="T135" s="11">
        <f>G135</f>
        <v>0</v>
      </c>
      <c r="U135" s="19"/>
      <c r="V135" s="19"/>
      <c r="W135" s="19"/>
      <c r="X135" s="19"/>
      <c r="Y135" s="19"/>
      <c r="Z135" s="53" t="s">
        <v>1357</v>
      </c>
      <c r="AA135" s="257" t="str">
        <f>'Industrial Summary'!K136</f>
        <v>NA</v>
      </c>
      <c r="AB135" s="213"/>
      <c r="AC135" s="212"/>
    </row>
    <row r="136" spans="1:31" x14ac:dyDescent="0.2">
      <c r="A136" s="304"/>
      <c r="B136" s="22" t="str">
        <f>'Residential Summary'!B137</f>
        <v>Naphthalene - see Volatile Organics</v>
      </c>
      <c r="C136" s="264">
        <f>'Residential Summary'!C137</f>
        <v>0</v>
      </c>
      <c r="D136" s="81"/>
      <c r="E136" s="45">
        <f>'Industrial Summary'!E137</f>
        <v>0</v>
      </c>
      <c r="F136" s="79"/>
      <c r="G136" s="48"/>
      <c r="H136" s="218"/>
      <c r="I136" s="218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53" t="s">
        <v>1357</v>
      </c>
      <c r="AA136" s="257"/>
      <c r="AB136" s="213"/>
      <c r="AC136" s="212"/>
    </row>
    <row r="137" spans="1:31" x14ac:dyDescent="0.2">
      <c r="A137" s="304"/>
      <c r="B137" s="22" t="str">
        <f>'Residential Summary'!B138</f>
        <v>Pyrene</v>
      </c>
      <c r="C137" s="264" t="str">
        <f>'Residential Summary'!C138</f>
        <v>129-00-0</v>
      </c>
      <c r="D137" s="81"/>
      <c r="E137" s="45">
        <f>'Industrial Summary'!E138</f>
        <v>5800</v>
      </c>
      <c r="F137" s="79"/>
      <c r="G137" s="48">
        <f>(F137/E137)*'Industrial Summary'!F138</f>
        <v>0</v>
      </c>
      <c r="H137" s="218"/>
      <c r="I137" s="218" t="str">
        <f>'Industrial Summary'!I138</f>
        <v>Or</v>
      </c>
      <c r="J137" s="30"/>
      <c r="K137" s="19"/>
      <c r="L137" s="19"/>
      <c r="M137" s="19"/>
      <c r="N137" s="19"/>
      <c r="O137" s="19"/>
      <c r="P137" s="11">
        <f>G137</f>
        <v>0</v>
      </c>
      <c r="Q137" s="19"/>
      <c r="R137" s="19"/>
      <c r="S137" s="19"/>
      <c r="T137" s="19"/>
      <c r="U137" s="19"/>
      <c r="V137" s="19"/>
      <c r="W137" s="19"/>
      <c r="X137" s="19"/>
      <c r="Y137" s="19"/>
      <c r="Z137" s="53" t="s">
        <v>1357</v>
      </c>
      <c r="AA137" s="257" t="str">
        <f>'Industrial Summary'!K138</f>
        <v>D</v>
      </c>
      <c r="AB137" s="213"/>
      <c r="AC137" s="212"/>
    </row>
    <row r="138" spans="1:31" s="85" customFormat="1" ht="21.75" x14ac:dyDescent="0.2">
      <c r="A138" s="304"/>
      <c r="B138" s="22" t="str">
        <f>'Residential Summary'!B139</f>
        <v>Quinoline</v>
      </c>
      <c r="C138" s="264" t="str">
        <f>'Residential Summary'!C139</f>
        <v>91-22-5</v>
      </c>
      <c r="D138" s="107"/>
      <c r="E138" s="45">
        <f>'Industrial Summary'!E139</f>
        <v>7</v>
      </c>
      <c r="F138" s="79"/>
      <c r="G138" s="48"/>
      <c r="H138" s="218"/>
      <c r="I138" s="218"/>
      <c r="J138" s="30"/>
      <c r="K138" s="19"/>
      <c r="L138" s="19"/>
      <c r="M138" s="19"/>
      <c r="N138" s="19"/>
      <c r="O138" s="19"/>
      <c r="P138" s="11"/>
      <c r="Q138" s="19"/>
      <c r="R138" s="19"/>
      <c r="S138" s="19"/>
      <c r="T138" s="19"/>
      <c r="U138" s="19"/>
      <c r="V138" s="19"/>
      <c r="W138" s="19"/>
      <c r="X138" s="19"/>
      <c r="Y138" s="19"/>
      <c r="Z138" s="53">
        <f>(F138/E138)*'Industrial Summary'!L139</f>
        <v>0</v>
      </c>
      <c r="AA138" s="257" t="str">
        <f>'Industrial Summary'!K139</f>
        <v>likely</v>
      </c>
      <c r="AB138" s="213" t="str">
        <f>'Industrial Summary'!N139</f>
        <v>In</v>
      </c>
      <c r="AC138" s="212" t="str">
        <f>'Industrial Summary'!O139</f>
        <v>Or</v>
      </c>
      <c r="AD138"/>
      <c r="AE138"/>
    </row>
    <row r="139" spans="1:31" x14ac:dyDescent="0.2">
      <c r="A139" s="304" t="str">
        <f>'Residential Summary'!A140</f>
        <v>Polychlorinated Biphenyls</v>
      </c>
      <c r="B139" s="22"/>
      <c r="C139" s="264"/>
      <c r="D139" s="81"/>
      <c r="E139" s="45"/>
      <c r="F139" s="79"/>
      <c r="G139" s="48"/>
      <c r="H139" s="218"/>
      <c r="I139" s="218"/>
      <c r="J139" s="87"/>
      <c r="K139" s="86"/>
      <c r="L139" s="86"/>
      <c r="M139" s="86"/>
      <c r="N139" s="86"/>
      <c r="O139" s="86"/>
      <c r="P139" s="88"/>
      <c r="Q139" s="86"/>
      <c r="R139" s="86"/>
      <c r="S139" s="88"/>
      <c r="T139" s="86"/>
      <c r="U139" s="86"/>
      <c r="V139" s="86"/>
      <c r="W139" s="86"/>
      <c r="X139" s="86"/>
      <c r="Y139" s="86"/>
      <c r="Z139" s="53"/>
      <c r="AA139" s="257"/>
      <c r="AB139" s="213"/>
      <c r="AC139" s="212"/>
      <c r="AD139" s="85"/>
      <c r="AE139" s="85"/>
    </row>
    <row r="140" spans="1:31" ht="21.75" x14ac:dyDescent="0.2">
      <c r="A140" s="304"/>
      <c r="B140" s="22" t="str">
        <f>'Residential Summary'!B141</f>
        <v>PCBs (Polychlorinated Biphenyls)</v>
      </c>
      <c r="C140" s="264" t="str">
        <f>'Residential Summary'!C141</f>
        <v>1336-36-3</v>
      </c>
      <c r="D140" s="81"/>
      <c r="E140" s="45">
        <f>'Industrial Summary'!E141</f>
        <v>8</v>
      </c>
      <c r="F140" s="79"/>
      <c r="G140" s="48">
        <f>(F140/E140)*'Industrial Summary'!F141</f>
        <v>0</v>
      </c>
      <c r="H140" s="218" t="str">
        <f>'Industrial Summary'!H141</f>
        <v>In</v>
      </c>
      <c r="I140" s="218" t="str">
        <f>'Industrial Summary'!I141</f>
        <v>Or</v>
      </c>
      <c r="J140" s="30"/>
      <c r="K140" s="19"/>
      <c r="L140" s="19"/>
      <c r="M140" s="19"/>
      <c r="N140" s="11"/>
      <c r="O140" s="11">
        <f>G140</f>
        <v>0</v>
      </c>
      <c r="P140" s="19"/>
      <c r="Q140" s="19"/>
      <c r="R140" s="19"/>
      <c r="S140" s="11">
        <f>G140</f>
        <v>0</v>
      </c>
      <c r="T140" s="19"/>
      <c r="U140" s="19"/>
      <c r="V140" s="19"/>
      <c r="W140" s="19"/>
      <c r="X140" s="19"/>
      <c r="Y140" s="19"/>
      <c r="Z140" s="53">
        <f>(F140/E140)*'Industrial Summary'!L141</f>
        <v>0</v>
      </c>
      <c r="AA140" s="257" t="str">
        <f>'Industrial Summary'!K141</f>
        <v>B2</v>
      </c>
      <c r="AB140" s="213"/>
      <c r="AC140" s="212" t="str">
        <f>'Industrial Summary'!O141</f>
        <v>Or In</v>
      </c>
    </row>
    <row r="141" spans="1:31" x14ac:dyDescent="0.2">
      <c r="A141" s="304" t="str">
        <f>'Residential Summary'!A142</f>
        <v>Pesticides and Herbicides</v>
      </c>
      <c r="B141" s="22"/>
      <c r="C141" s="264"/>
      <c r="D141" s="81"/>
      <c r="E141" s="45"/>
      <c r="F141" s="79"/>
      <c r="G141" s="48"/>
      <c r="H141" s="218"/>
      <c r="I141" s="218"/>
      <c r="J141" s="30"/>
      <c r="K141" s="19"/>
      <c r="L141" s="19"/>
      <c r="M141" s="19"/>
      <c r="N141" s="11"/>
      <c r="O141" s="11"/>
      <c r="P141" s="19"/>
      <c r="Q141" s="19"/>
      <c r="R141" s="19"/>
      <c r="S141" s="11"/>
      <c r="T141" s="19"/>
      <c r="U141" s="19"/>
      <c r="V141" s="19"/>
      <c r="W141" s="19"/>
      <c r="X141" s="19"/>
      <c r="Y141" s="19"/>
      <c r="Z141" s="53"/>
      <c r="AA141" s="257"/>
      <c r="AB141" s="213"/>
      <c r="AC141" s="212"/>
    </row>
    <row r="142" spans="1:31" x14ac:dyDescent="0.2">
      <c r="A142" s="304"/>
      <c r="B142" s="22" t="str">
        <f>'Residential Summary'!B143</f>
        <v>Aldrin</v>
      </c>
      <c r="C142" s="264" t="str">
        <f>'Residential Summary'!C143</f>
        <v>309-00-2</v>
      </c>
      <c r="D142" s="81"/>
      <c r="E142" s="45">
        <f>'Industrial Summary'!E143</f>
        <v>2</v>
      </c>
      <c r="F142" s="79"/>
      <c r="G142" s="48">
        <f>(F142/E142)*'Industrial Summary'!F143</f>
        <v>0</v>
      </c>
      <c r="H142" s="218" t="str">
        <f>'Industrial Summary'!H143</f>
        <v>In</v>
      </c>
      <c r="I142" s="218" t="str">
        <f>'Industrial Summary'!I143</f>
        <v>Or</v>
      </c>
      <c r="J142" s="30"/>
      <c r="K142" s="19"/>
      <c r="L142" s="19"/>
      <c r="M142" s="92"/>
      <c r="N142" s="92"/>
      <c r="O142" s="92"/>
      <c r="P142" s="92"/>
      <c r="Q142" s="11">
        <f>G142</f>
        <v>0</v>
      </c>
      <c r="R142" s="11"/>
      <c r="S142" s="19"/>
      <c r="T142" s="19"/>
      <c r="U142" s="19"/>
      <c r="V142" s="19"/>
      <c r="W142" s="19"/>
      <c r="X142" s="19"/>
      <c r="Y142" s="19"/>
      <c r="Z142" s="53">
        <f>(F142/E142)*'Industrial Summary'!L143</f>
        <v>0</v>
      </c>
      <c r="AA142" s="257" t="str">
        <f>'Industrial Summary'!K143</f>
        <v>B2</v>
      </c>
      <c r="AB142" s="213"/>
      <c r="AC142" s="212" t="str">
        <f>'Industrial Summary'!O143</f>
        <v>Or</v>
      </c>
    </row>
    <row r="143" spans="1:31" x14ac:dyDescent="0.2">
      <c r="A143" s="304"/>
      <c r="B143" s="22" t="str">
        <f>'Residential Summary'!B144</f>
        <v>Carbazole</v>
      </c>
      <c r="C143" s="264" t="str">
        <f>'Residential Summary'!C144</f>
        <v>86-74-8</v>
      </c>
      <c r="D143" s="81"/>
      <c r="E143" s="45">
        <f>'Industrial Summary'!E144</f>
        <v>1310</v>
      </c>
      <c r="F143" s="79"/>
      <c r="G143" s="48">
        <f>(F143/E143)*'Industrial Summary'!F144</f>
        <v>0</v>
      </c>
      <c r="H143" s="218"/>
      <c r="I143" s="218"/>
      <c r="J143" s="30"/>
      <c r="K143" s="19"/>
      <c r="L143" s="19"/>
      <c r="M143" s="92"/>
      <c r="N143" s="92"/>
      <c r="O143" s="92"/>
      <c r="P143" s="92"/>
      <c r="Q143" s="11"/>
      <c r="R143" s="11"/>
      <c r="S143" s="19"/>
      <c r="T143" s="19"/>
      <c r="U143" s="19"/>
      <c r="V143" s="19"/>
      <c r="W143" s="19"/>
      <c r="X143" s="19"/>
      <c r="Y143" s="19"/>
      <c r="Z143" s="53">
        <f>(F143/E143)*'Industrial Summary'!L144</f>
        <v>0</v>
      </c>
      <c r="AA143" s="257" t="str">
        <f>'Industrial Summary'!K144</f>
        <v>B2</v>
      </c>
      <c r="AB143" s="213" t="str">
        <f>'Industrial Summary'!N144</f>
        <v>In</v>
      </c>
      <c r="AC143" s="212" t="str">
        <f>'Industrial Summary'!O144</f>
        <v>Or</v>
      </c>
    </row>
    <row r="144" spans="1:31" x14ac:dyDescent="0.2">
      <c r="A144" s="304"/>
      <c r="B144" s="22" t="str">
        <f>'Residential Summary'!B145</f>
        <v>Chloramben</v>
      </c>
      <c r="C144" s="264" t="str">
        <f>'Residential Summary'!C145</f>
        <v>133-90-4</v>
      </c>
      <c r="D144" s="91"/>
      <c r="E144" s="45">
        <f>'Industrial Summary'!E145</f>
        <v>3200</v>
      </c>
      <c r="F144" s="79"/>
      <c r="G144" s="48">
        <f>(F144/E144)*'Industrial Summary'!F145</f>
        <v>0</v>
      </c>
      <c r="H144" s="218" t="str">
        <f>'Industrial Summary'!H145</f>
        <v>In</v>
      </c>
      <c r="I144" s="218" t="str">
        <f>'Industrial Summary'!I145</f>
        <v>Or</v>
      </c>
      <c r="J144" s="30"/>
      <c r="K144" s="19"/>
      <c r="L144" s="19"/>
      <c r="M144" s="19"/>
      <c r="N144" s="19"/>
      <c r="O144" s="19"/>
      <c r="P144" s="19"/>
      <c r="Q144" s="128">
        <f>G144</f>
        <v>0</v>
      </c>
      <c r="R144" s="11"/>
      <c r="S144" s="19"/>
      <c r="T144" s="19"/>
      <c r="U144" s="19"/>
      <c r="V144" s="19"/>
      <c r="W144" s="19"/>
      <c r="X144" s="19"/>
      <c r="Y144" s="19"/>
      <c r="Z144" s="53" t="s">
        <v>1357</v>
      </c>
      <c r="AA144" s="258" t="str">
        <f>'Industrial Summary'!K145</f>
        <v>under review</v>
      </c>
      <c r="AB144" s="216"/>
      <c r="AC144" s="217"/>
      <c r="AD144" s="197"/>
    </row>
    <row r="145" spans="1:31" x14ac:dyDescent="0.2">
      <c r="A145" s="304"/>
      <c r="B145" s="22" t="str">
        <f>'Residential Summary'!B146</f>
        <v>Chlordane</v>
      </c>
      <c r="C145" s="264" t="str">
        <f>'Residential Summary'!C146</f>
        <v>57-74-9</v>
      </c>
      <c r="D145" s="81"/>
      <c r="E145" s="45">
        <f>'Industrial Summary'!E146</f>
        <v>74</v>
      </c>
      <c r="F145" s="79"/>
      <c r="G145" s="48">
        <f>(F145/E145)*'Industrial Summary'!F146</f>
        <v>0</v>
      </c>
      <c r="H145" s="218"/>
      <c r="I145" s="218" t="str">
        <f>'Industrial Summary'!I146</f>
        <v>Or</v>
      </c>
      <c r="J145" s="30"/>
      <c r="K145" s="19"/>
      <c r="L145" s="19"/>
      <c r="M145" s="19"/>
      <c r="N145" s="19"/>
      <c r="O145" s="19"/>
      <c r="P145" s="19"/>
      <c r="Q145" s="11">
        <f>G145</f>
        <v>0</v>
      </c>
      <c r="R145" s="11"/>
      <c r="S145" s="19"/>
      <c r="T145" s="19"/>
      <c r="U145" s="19"/>
      <c r="V145" s="19"/>
      <c r="W145" s="19"/>
      <c r="X145" s="19"/>
      <c r="Y145" s="19"/>
      <c r="Z145" s="53">
        <f>(F145/E145)*'Industrial Summary'!L146</f>
        <v>0</v>
      </c>
      <c r="AA145" s="257" t="str">
        <f>'Industrial Summary'!K146</f>
        <v>B2</v>
      </c>
      <c r="AB145" s="213"/>
      <c r="AC145" s="212" t="str">
        <f>'Industrial Summary'!O146</f>
        <v>Or</v>
      </c>
    </row>
    <row r="146" spans="1:31" x14ac:dyDescent="0.2">
      <c r="A146" s="304"/>
      <c r="B146" s="22" t="str">
        <f>'Residential Summary'!B147</f>
        <v>4, 4' - DDD</v>
      </c>
      <c r="C146" s="264" t="str">
        <f>'Residential Summary'!C147</f>
        <v>72-54-8</v>
      </c>
      <c r="D146" s="81"/>
      <c r="E146" s="45">
        <f>'Industrial Summary'!E147</f>
        <v>125</v>
      </c>
      <c r="F146" s="79"/>
      <c r="G146" s="48"/>
      <c r="H146" s="218"/>
      <c r="I146" s="218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53">
        <f>(F146/E146)*'Industrial Summary'!L147</f>
        <v>0</v>
      </c>
      <c r="AA146" s="257" t="str">
        <f>'Industrial Summary'!K147</f>
        <v>B2</v>
      </c>
      <c r="AB146" s="213"/>
      <c r="AC146" s="212" t="str">
        <f>'Industrial Summary'!O147</f>
        <v>Or</v>
      </c>
    </row>
    <row r="147" spans="1:31" x14ac:dyDescent="0.2">
      <c r="A147" s="304"/>
      <c r="B147" s="22" t="str">
        <f>'Residential Summary'!B148</f>
        <v>4, 4' - DDE</v>
      </c>
      <c r="C147" s="264" t="str">
        <f>'Residential Summary'!C148</f>
        <v>72-55-9</v>
      </c>
      <c r="D147" s="81"/>
      <c r="E147" s="45">
        <f>'Industrial Summary'!E148</f>
        <v>80</v>
      </c>
      <c r="F147" s="79"/>
      <c r="G147" s="48"/>
      <c r="H147" s="218"/>
      <c r="I147" s="218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53">
        <f>(F147/E147)*'Industrial Summary'!L148</f>
        <v>0</v>
      </c>
      <c r="AA147" s="257" t="str">
        <f>'Industrial Summary'!K148</f>
        <v>B2</v>
      </c>
      <c r="AB147" s="213"/>
      <c r="AC147" s="212" t="str">
        <f>'Industrial Summary'!O148</f>
        <v>Or</v>
      </c>
    </row>
    <row r="148" spans="1:31" x14ac:dyDescent="0.2">
      <c r="A148" s="304"/>
      <c r="B148" s="22" t="str">
        <f>'Residential Summary'!B149</f>
        <v>4, 4' - DDT</v>
      </c>
      <c r="C148" s="264" t="str">
        <f>'Residential Summary'!C149</f>
        <v>50-29-3</v>
      </c>
      <c r="D148" s="81"/>
      <c r="E148" s="45">
        <f>'Industrial Summary'!E149</f>
        <v>88</v>
      </c>
      <c r="F148" s="79"/>
      <c r="G148" s="48">
        <f>(F148/E148)*'Industrial Summary'!F149</f>
        <v>0</v>
      </c>
      <c r="H148" s="218" t="str">
        <f>'Industrial Summary'!H149</f>
        <v>In</v>
      </c>
      <c r="I148" s="218" t="str">
        <f>'Industrial Summary'!I149</f>
        <v>Or</v>
      </c>
      <c r="J148" s="30"/>
      <c r="K148" s="19"/>
      <c r="L148" s="19"/>
      <c r="M148" s="19"/>
      <c r="N148" s="19"/>
      <c r="O148" s="19"/>
      <c r="P148" s="19"/>
      <c r="Q148" s="11">
        <f>G148</f>
        <v>0</v>
      </c>
      <c r="R148" s="11"/>
      <c r="S148" s="19"/>
      <c r="T148" s="19"/>
      <c r="U148" s="19"/>
      <c r="V148" s="19"/>
      <c r="W148" s="19"/>
      <c r="X148" s="19"/>
      <c r="Y148" s="19"/>
      <c r="Z148" s="53">
        <f>(F148/E148)*'Industrial Summary'!L149</f>
        <v>0</v>
      </c>
      <c r="AA148" s="257" t="str">
        <f>'Industrial Summary'!K149</f>
        <v>B2</v>
      </c>
      <c r="AB148" s="213"/>
      <c r="AC148" s="212" t="str">
        <f>'Industrial Summary'!O149</f>
        <v>Or</v>
      </c>
    </row>
    <row r="149" spans="1:31" s="85" customFormat="1" x14ac:dyDescent="0.2">
      <c r="A149" s="304"/>
      <c r="B149" s="22" t="str">
        <f>'Residential Summary'!B150</f>
        <v>Diazinon</v>
      </c>
      <c r="C149" s="264" t="str">
        <f>'Residential Summary'!C150</f>
        <v>333-41-5</v>
      </c>
      <c r="D149" s="81"/>
      <c r="E149" s="45">
        <f>'Industrial Summary'!E150</f>
        <v>200</v>
      </c>
      <c r="F149" s="79"/>
      <c r="G149" s="48">
        <f>(F149/E149)*'Industrial Summary'!F150</f>
        <v>0</v>
      </c>
      <c r="H149" s="218" t="str">
        <f>'Industrial Summary'!H150</f>
        <v>In</v>
      </c>
      <c r="I149" s="218" t="str">
        <f>'Industrial Summary'!I150</f>
        <v>Or</v>
      </c>
      <c r="J149" s="30"/>
      <c r="K149" s="19"/>
      <c r="L149" s="19"/>
      <c r="M149" s="11">
        <f>G149</f>
        <v>0</v>
      </c>
      <c r="N149" s="11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53" t="s">
        <v>1357</v>
      </c>
      <c r="AA149" s="257" t="str">
        <f>'Industrial Summary'!K150</f>
        <v>NA</v>
      </c>
      <c r="AB149" s="213"/>
      <c r="AC149" s="212"/>
      <c r="AD149"/>
      <c r="AE149"/>
    </row>
    <row r="150" spans="1:31" s="85" customFormat="1" x14ac:dyDescent="0.2">
      <c r="A150" s="304"/>
      <c r="B150" s="22" t="str">
        <f>'Residential Summary'!B151</f>
        <v>2,4-Dichlorophenoxyacetic acid (2,4-D)</v>
      </c>
      <c r="C150" s="264" t="str">
        <f>'Residential Summary'!C151</f>
        <v>94-75-7</v>
      </c>
      <c r="D150" s="81"/>
      <c r="E150" s="45">
        <f>'Industrial Summary'!E151</f>
        <v>2200</v>
      </c>
      <c r="F150" s="79"/>
      <c r="G150" s="48">
        <f>(F150/E150)*'Industrial Summary'!F151</f>
        <v>0</v>
      </c>
      <c r="H150" s="218" t="str">
        <f>'Industrial Summary'!H151</f>
        <v>In</v>
      </c>
      <c r="I150" s="218" t="str">
        <f>'Industrial Summary'!I151</f>
        <v>Or</v>
      </c>
      <c r="J150" s="87"/>
      <c r="K150" s="86"/>
      <c r="L150" s="128">
        <f>G150</f>
        <v>0</v>
      </c>
      <c r="M150" s="92"/>
      <c r="N150" s="92"/>
      <c r="O150" s="128"/>
      <c r="P150" s="128">
        <f>G150</f>
        <v>0</v>
      </c>
      <c r="Q150" s="128">
        <f>G150</f>
        <v>0</v>
      </c>
      <c r="R150" s="88"/>
      <c r="S150" s="86"/>
      <c r="T150" s="86"/>
      <c r="U150" s="86"/>
      <c r="V150" s="86"/>
      <c r="W150" s="86"/>
      <c r="X150" s="86"/>
      <c r="Y150" s="86"/>
      <c r="Z150" s="53" t="s">
        <v>1357</v>
      </c>
      <c r="AA150" s="257" t="str">
        <f>'Industrial Summary'!K151</f>
        <v>NA</v>
      </c>
      <c r="AB150" s="213"/>
      <c r="AC150" s="212"/>
    </row>
    <row r="151" spans="1:31" s="85" customFormat="1" x14ac:dyDescent="0.2">
      <c r="A151" s="304"/>
      <c r="B151" s="22" t="str">
        <f>'Residential Summary'!B152</f>
        <v>4-(2,4-Dichlorophenoxy) butyric acid (2,4-DB)</v>
      </c>
      <c r="C151" s="264" t="str">
        <f>'Residential Summary'!C152</f>
        <v>94-82-6</v>
      </c>
      <c r="D151" s="81"/>
      <c r="E151" s="45">
        <f>'Industrial Summary'!E152</f>
        <v>1750</v>
      </c>
      <c r="F151" s="79"/>
      <c r="G151" s="48">
        <f>(F151/E151)*'Industrial Summary'!F152</f>
        <v>0</v>
      </c>
      <c r="H151" s="218" t="str">
        <f>'Industrial Summary'!H152</f>
        <v>In</v>
      </c>
      <c r="I151" s="218" t="str">
        <f>'Industrial Summary'!I152</f>
        <v>Or</v>
      </c>
      <c r="J151" s="87"/>
      <c r="K151" s="86"/>
      <c r="L151" s="128">
        <f>G151</f>
        <v>0</v>
      </c>
      <c r="M151" s="92"/>
      <c r="N151" s="92"/>
      <c r="O151" s="128"/>
      <c r="P151" s="128"/>
      <c r="Q151" s="128">
        <f>G151</f>
        <v>0</v>
      </c>
      <c r="R151" s="128"/>
      <c r="S151" s="92"/>
      <c r="T151" s="92"/>
      <c r="U151" s="92"/>
      <c r="V151" s="92"/>
      <c r="W151" s="92"/>
      <c r="X151" s="92"/>
      <c r="Y151" s="128">
        <f>G151</f>
        <v>0</v>
      </c>
      <c r="Z151" s="53" t="s">
        <v>1357</v>
      </c>
      <c r="AA151" s="257" t="str">
        <f>'Industrial Summary'!K152</f>
        <v>NA</v>
      </c>
      <c r="AB151" s="213"/>
      <c r="AC151" s="212"/>
    </row>
    <row r="152" spans="1:31" s="85" customFormat="1" x14ac:dyDescent="0.2">
      <c r="A152" s="304"/>
      <c r="B152" s="22" t="str">
        <f>'Residential Summary'!B153</f>
        <v>Dieldrin</v>
      </c>
      <c r="C152" s="264" t="str">
        <f>'Residential Summary'!C153</f>
        <v>60-57-1</v>
      </c>
      <c r="D152" s="81"/>
      <c r="E152" s="45">
        <f>'Industrial Summary'!E153</f>
        <v>2</v>
      </c>
      <c r="F152" s="79"/>
      <c r="G152" s="48">
        <f>(F152/E152)*'Industrial Summary'!F153</f>
        <v>0</v>
      </c>
      <c r="H152" s="218" t="str">
        <f>'Industrial Summary'!H153</f>
        <v>In</v>
      </c>
      <c r="I152" s="218" t="str">
        <f>'Industrial Summary'!I153</f>
        <v>Or</v>
      </c>
      <c r="J152" s="87"/>
      <c r="K152" s="86"/>
      <c r="L152" s="92"/>
      <c r="M152" s="92"/>
      <c r="N152" s="92"/>
      <c r="O152" s="92"/>
      <c r="P152" s="92"/>
      <c r="Q152" s="128">
        <f>G152</f>
        <v>0</v>
      </c>
      <c r="R152" s="88"/>
      <c r="S152" s="86"/>
      <c r="T152" s="88"/>
      <c r="U152" s="88"/>
      <c r="V152" s="86"/>
      <c r="W152" s="86"/>
      <c r="X152" s="86"/>
      <c r="Y152" s="86"/>
      <c r="Z152" s="53">
        <f>(F152/E152)*'Industrial Summary'!L153</f>
        <v>0</v>
      </c>
      <c r="AA152" s="257" t="str">
        <f>'Industrial Summary'!K153</f>
        <v>B2</v>
      </c>
      <c r="AB152" s="213"/>
      <c r="AC152" s="212" t="str">
        <f>'Industrial Summary'!O153</f>
        <v>Or</v>
      </c>
    </row>
    <row r="153" spans="1:31" s="85" customFormat="1" x14ac:dyDescent="0.2">
      <c r="A153" s="304"/>
      <c r="B153" s="22" t="str">
        <f>'Residential Summary'!B154</f>
        <v>Endosulfan</v>
      </c>
      <c r="C153" s="264" t="str">
        <f>'Residential Summary'!C154</f>
        <v>115-29-7</v>
      </c>
      <c r="D153" s="81"/>
      <c r="E153" s="45">
        <f>'Industrial Summary'!E154</f>
        <v>700</v>
      </c>
      <c r="F153" s="79"/>
      <c r="G153" s="48">
        <f>(F153/E153)*'Industrial Summary'!F154</f>
        <v>0</v>
      </c>
      <c r="H153" s="218"/>
      <c r="I153" s="218" t="str">
        <f>'Industrial Summary'!I154</f>
        <v>Or</v>
      </c>
      <c r="J153" s="87"/>
      <c r="K153" s="86"/>
      <c r="L153" s="128">
        <f>G153</f>
        <v>0</v>
      </c>
      <c r="M153" s="128">
        <f>G153</f>
        <v>0</v>
      </c>
      <c r="N153" s="92"/>
      <c r="O153" s="92"/>
      <c r="P153" s="128">
        <f>G153</f>
        <v>0</v>
      </c>
      <c r="Q153" s="128"/>
      <c r="R153" s="88"/>
      <c r="S153" s="86"/>
      <c r="T153" s="86"/>
      <c r="U153" s="86"/>
      <c r="V153" s="86"/>
      <c r="W153" s="86"/>
      <c r="X153" s="86"/>
      <c r="Y153" s="86"/>
      <c r="Z153" s="53" t="s">
        <v>1357</v>
      </c>
      <c r="AA153" s="257" t="str">
        <f>'Industrial Summary'!K154</f>
        <v>NA</v>
      </c>
      <c r="AB153" s="213"/>
      <c r="AC153" s="212"/>
    </row>
    <row r="154" spans="1:31" x14ac:dyDescent="0.2">
      <c r="A154" s="304"/>
      <c r="B154" s="22" t="str">
        <f>'Residential Summary'!B155</f>
        <v>Endrin</v>
      </c>
      <c r="C154" s="264" t="str">
        <f>'Residential Summary'!C155</f>
        <v>72-20-8</v>
      </c>
      <c r="D154" s="81"/>
      <c r="E154" s="45">
        <f>'Industrial Summary'!E155</f>
        <v>56</v>
      </c>
      <c r="F154" s="79"/>
      <c r="G154" s="48">
        <f>(F154/E154)*'Industrial Summary'!F155</f>
        <v>0</v>
      </c>
      <c r="H154" s="218"/>
      <c r="I154" s="218" t="str">
        <f>'Industrial Summary'!I155</f>
        <v>Or</v>
      </c>
      <c r="J154" s="87"/>
      <c r="K154" s="86"/>
      <c r="L154" s="128"/>
      <c r="M154" s="128">
        <f>G154</f>
        <v>0</v>
      </c>
      <c r="N154" s="92"/>
      <c r="O154" s="92"/>
      <c r="P154" s="128"/>
      <c r="Q154" s="128">
        <f>G154</f>
        <v>0</v>
      </c>
      <c r="R154" s="88"/>
      <c r="S154" s="86"/>
      <c r="T154" s="86"/>
      <c r="U154" s="86"/>
      <c r="V154" s="86"/>
      <c r="W154" s="86"/>
      <c r="X154" s="86"/>
      <c r="Y154" s="86"/>
      <c r="Z154" s="53" t="s">
        <v>1357</v>
      </c>
      <c r="AA154" s="257" t="str">
        <f>'Industrial Summary'!K155</f>
        <v>D</v>
      </c>
      <c r="AB154" s="213"/>
      <c r="AC154" s="212"/>
      <c r="AD154" s="85"/>
      <c r="AE154" s="85"/>
    </row>
    <row r="155" spans="1:31" ht="21.75" x14ac:dyDescent="0.2">
      <c r="A155" s="304"/>
      <c r="B155" s="22" t="str">
        <f>'Residential Summary'!B156</f>
        <v>Heptachlor</v>
      </c>
      <c r="C155" s="264" t="str">
        <f>'Residential Summary'!C156</f>
        <v>76-44-8</v>
      </c>
      <c r="D155" s="81"/>
      <c r="E155" s="45">
        <f>'Industrial Summary'!E156</f>
        <v>3.5</v>
      </c>
      <c r="F155" s="79"/>
      <c r="G155" s="48">
        <f>(F155/E155)*'Industrial Summary'!F156</f>
        <v>0</v>
      </c>
      <c r="H155" s="218" t="str">
        <f>'Industrial Summary'!H156</f>
        <v>In</v>
      </c>
      <c r="I155" s="218" t="str">
        <f>'Industrial Summary'!I156</f>
        <v>Or</v>
      </c>
      <c r="J155" s="30"/>
      <c r="K155" s="19"/>
      <c r="L155" s="19"/>
      <c r="M155" s="19"/>
      <c r="N155" s="19"/>
      <c r="O155" s="19"/>
      <c r="P155" s="19"/>
      <c r="Q155" s="11">
        <f>G155</f>
        <v>0</v>
      </c>
      <c r="R155" s="19"/>
      <c r="S155" s="11"/>
      <c r="T155" s="19"/>
      <c r="U155" s="19"/>
      <c r="V155" s="19"/>
      <c r="W155" s="19"/>
      <c r="X155" s="19"/>
      <c r="Y155" s="19"/>
      <c r="Z155" s="53">
        <f>(F155/E155)*'Industrial Summary'!L156</f>
        <v>0</v>
      </c>
      <c r="AA155" s="257" t="str">
        <f>'Industrial Summary'!K156</f>
        <v>B2</v>
      </c>
      <c r="AB155" s="213"/>
      <c r="AC155" s="212" t="str">
        <f>'Industrial Summary'!O156</f>
        <v>Or In</v>
      </c>
    </row>
    <row r="156" spans="1:31" x14ac:dyDescent="0.2">
      <c r="A156" s="304"/>
      <c r="B156" s="22" t="str">
        <f>'Residential Summary'!B157</f>
        <v>Heptachlor epoxide</v>
      </c>
      <c r="C156" s="264" t="str">
        <f>'Residential Summary'!C157</f>
        <v>1024-57-3</v>
      </c>
      <c r="D156" s="81"/>
      <c r="E156" s="45">
        <f>'Industrial Summary'!E157</f>
        <v>3</v>
      </c>
      <c r="F156" s="79"/>
      <c r="G156" s="48">
        <f>(F156/E156)*'Industrial Summary'!F157</f>
        <v>0</v>
      </c>
      <c r="H156" s="218" t="str">
        <f>'Industrial Summary'!H157</f>
        <v>In</v>
      </c>
      <c r="I156" s="218" t="str">
        <f>'Industrial Summary'!I157</f>
        <v>Or</v>
      </c>
      <c r="J156" s="30"/>
      <c r="K156" s="19"/>
      <c r="L156" s="19"/>
      <c r="M156" s="19"/>
      <c r="N156" s="19"/>
      <c r="O156" s="19"/>
      <c r="P156" s="19"/>
      <c r="Q156" s="11">
        <f>G156</f>
        <v>0</v>
      </c>
      <c r="R156" s="19"/>
      <c r="S156" s="11"/>
      <c r="T156" s="19"/>
      <c r="U156" s="19"/>
      <c r="V156" s="19"/>
      <c r="W156" s="19"/>
      <c r="X156" s="19"/>
      <c r="Y156" s="19"/>
      <c r="Z156" s="53">
        <f>(F156/E156)*'Industrial Summary'!L157</f>
        <v>0</v>
      </c>
      <c r="AA156" s="257" t="str">
        <f>'Industrial Summary'!K157</f>
        <v>B2</v>
      </c>
      <c r="AB156" s="213"/>
      <c r="AC156" s="212" t="str">
        <f>'Industrial Summary'!O157</f>
        <v>Or</v>
      </c>
    </row>
    <row r="157" spans="1:31" x14ac:dyDescent="0.2">
      <c r="A157" s="304"/>
      <c r="B157" s="22" t="str">
        <f>'Residential Summary'!B158</f>
        <v>alpha-Hexachlorocyclohexane</v>
      </c>
      <c r="C157" s="264" t="str">
        <f>'Residential Summary'!C158</f>
        <v>319-84-6</v>
      </c>
      <c r="D157" s="81"/>
      <c r="E157" s="45">
        <f>'Industrial Summary'!E158</f>
        <v>3.5</v>
      </c>
      <c r="F157" s="79"/>
      <c r="G157" s="48"/>
      <c r="H157" s="218"/>
      <c r="I157" s="218"/>
      <c r="J157" s="30"/>
      <c r="K157" s="19"/>
      <c r="L157" s="19"/>
      <c r="M157" s="19"/>
      <c r="N157" s="19"/>
      <c r="O157" s="19"/>
      <c r="P157" s="19"/>
      <c r="Q157" s="11"/>
      <c r="R157" s="19"/>
      <c r="S157" s="11"/>
      <c r="T157" s="19"/>
      <c r="U157" s="19"/>
      <c r="V157" s="19"/>
      <c r="W157" s="19"/>
      <c r="X157" s="19"/>
      <c r="Y157" s="19"/>
      <c r="Z157" s="53">
        <f>(F157/E157)*'Industrial Summary'!L158</f>
        <v>0</v>
      </c>
      <c r="AA157" s="257" t="str">
        <f>'Industrial Summary'!K158</f>
        <v>B2</v>
      </c>
      <c r="AB157" s="213"/>
      <c r="AC157" s="212" t="str">
        <f>'Industrial Summary'!O158</f>
        <v>Or</v>
      </c>
    </row>
    <row r="158" spans="1:31" x14ac:dyDescent="0.2">
      <c r="A158" s="304"/>
      <c r="B158" s="22" t="str">
        <f>'Residential Summary'!B159</f>
        <v>beta-Hexachlorocyclohexane</v>
      </c>
      <c r="C158" s="264" t="str">
        <f>'Residential Summary'!C159</f>
        <v>319-85-7</v>
      </c>
      <c r="D158" s="81"/>
      <c r="E158" s="45">
        <f>'Industrial Summary'!E159</f>
        <v>15</v>
      </c>
      <c r="F158" s="79"/>
      <c r="G158" s="48"/>
      <c r="H158" s="218"/>
      <c r="I158" s="218"/>
      <c r="J158" s="30"/>
      <c r="K158" s="19"/>
      <c r="L158" s="19"/>
      <c r="M158" s="19"/>
      <c r="N158" s="19"/>
      <c r="O158" s="19"/>
      <c r="P158" s="19"/>
      <c r="Q158" s="11"/>
      <c r="R158" s="19"/>
      <c r="S158" s="11"/>
      <c r="T158" s="19"/>
      <c r="U158" s="19"/>
      <c r="V158" s="19"/>
      <c r="W158" s="19"/>
      <c r="X158" s="19"/>
      <c r="Y158" s="19"/>
      <c r="Z158" s="53">
        <f>(F158/E158)*'Industrial Summary'!L159</f>
        <v>0</v>
      </c>
      <c r="AA158" s="257" t="str">
        <f>'Industrial Summary'!K159</f>
        <v>C</v>
      </c>
      <c r="AB158" s="213"/>
      <c r="AC158" s="212" t="str">
        <f>'Industrial Summary'!O159</f>
        <v>Or</v>
      </c>
    </row>
    <row r="159" spans="1:31" ht="21.75" x14ac:dyDescent="0.2">
      <c r="A159" s="304"/>
      <c r="B159" s="22" t="str">
        <f>'Residential Summary'!B160</f>
        <v>gamma-Hexachlorocyclohexane (gamma-BHC, Lindane)</v>
      </c>
      <c r="C159" s="264" t="str">
        <f>'Residential Summary'!C160</f>
        <v>58-89-9</v>
      </c>
      <c r="D159" s="81"/>
      <c r="E159" s="45">
        <f>'Industrial Summary'!E160</f>
        <v>15</v>
      </c>
      <c r="F159" s="79"/>
      <c r="G159" s="48">
        <f>(F159/E159)*'Industrial Summary'!F160</f>
        <v>0</v>
      </c>
      <c r="H159" s="218" t="str">
        <f>'Industrial Summary'!H160</f>
        <v>In</v>
      </c>
      <c r="I159" s="218" t="str">
        <f>'Industrial Summary'!I160</f>
        <v>Or</v>
      </c>
      <c r="J159" s="87"/>
      <c r="K159" s="86"/>
      <c r="L159" s="88"/>
      <c r="M159" s="92"/>
      <c r="N159" s="92"/>
      <c r="O159" s="92"/>
      <c r="P159" s="128">
        <f>G159</f>
        <v>0</v>
      </c>
      <c r="Q159" s="11">
        <f>G159</f>
        <v>0</v>
      </c>
      <c r="R159" s="19"/>
      <c r="S159" s="19"/>
      <c r="T159" s="19"/>
      <c r="U159" s="19"/>
      <c r="V159" s="19"/>
      <c r="W159" s="19"/>
      <c r="X159" s="19"/>
      <c r="Y159" s="19"/>
      <c r="Z159" s="53">
        <f>(F159/E159)*'Industrial Summary'!L160</f>
        <v>0</v>
      </c>
      <c r="AA159" s="257" t="str">
        <f>'Industrial Summary'!K160</f>
        <v>B2/C</v>
      </c>
      <c r="AB159" s="213"/>
      <c r="AC159" s="212" t="str">
        <f>'Industrial Summary'!O160</f>
        <v>Or</v>
      </c>
    </row>
    <row r="160" spans="1:31" x14ac:dyDescent="0.2">
      <c r="A160" s="304"/>
      <c r="B160" s="22" t="str">
        <f>'Residential Summary'!B161</f>
        <v>Hexachlorocyclohexane, technical grade</v>
      </c>
      <c r="C160" s="264" t="str">
        <f>'Residential Summary'!C161</f>
        <v>608-73-1</v>
      </c>
      <c r="D160" s="81"/>
      <c r="E160" s="45">
        <f>'Industrial Summary'!E161</f>
        <v>11</v>
      </c>
      <c r="F160" s="79"/>
      <c r="G160" s="48"/>
      <c r="H160" s="218"/>
      <c r="I160" s="218"/>
      <c r="J160" s="30"/>
      <c r="K160" s="19"/>
      <c r="L160" s="19"/>
      <c r="M160" s="19"/>
      <c r="N160" s="19"/>
      <c r="O160" s="19"/>
      <c r="P160" s="19"/>
      <c r="Q160" s="11"/>
      <c r="R160" s="19"/>
      <c r="S160" s="11"/>
      <c r="T160" s="19"/>
      <c r="U160" s="19"/>
      <c r="V160" s="19"/>
      <c r="W160" s="19"/>
      <c r="X160" s="19"/>
      <c r="Y160" s="19"/>
      <c r="Z160" s="53">
        <f>(F160/E160)*'Industrial Summary'!L161</f>
        <v>0</v>
      </c>
      <c r="AA160" s="257" t="str">
        <f>'Industrial Summary'!K161</f>
        <v>B2</v>
      </c>
      <c r="AB160" s="213"/>
      <c r="AC160" s="212" t="str">
        <f>'Industrial Summary'!O161</f>
        <v>Or</v>
      </c>
    </row>
    <row r="161" spans="1:31" ht="21.75" x14ac:dyDescent="0.2">
      <c r="A161" s="304"/>
      <c r="B161" s="22" t="str">
        <f>'Residential Summary'!B162</f>
        <v>Methoxychlor</v>
      </c>
      <c r="C161" s="264" t="str">
        <f>'Residential Summary'!C162</f>
        <v>72-43-5</v>
      </c>
      <c r="D161" s="81"/>
      <c r="E161" s="45">
        <f>'Industrial Summary'!E162</f>
        <v>50</v>
      </c>
      <c r="F161" s="79"/>
      <c r="G161" s="48">
        <f>(F161/E161)*'Industrial Summary'!F162</f>
        <v>0</v>
      </c>
      <c r="H161" s="218"/>
      <c r="I161" s="219" t="str">
        <f>'Industrial Summary'!I162</f>
        <v>Or In</v>
      </c>
      <c r="J161" s="136" t="s">
        <v>290</v>
      </c>
      <c r="K161" s="19"/>
      <c r="L161" s="19"/>
      <c r="M161" s="19"/>
      <c r="N161" s="19"/>
      <c r="O161" s="19"/>
      <c r="P161" s="19"/>
      <c r="Q161" s="11"/>
      <c r="R161" s="19"/>
      <c r="S161" s="11">
        <f>G161</f>
        <v>0</v>
      </c>
      <c r="T161" s="19"/>
      <c r="U161" s="19"/>
      <c r="V161" s="19"/>
      <c r="W161" s="19"/>
      <c r="X161" s="19"/>
      <c r="Y161" s="19"/>
      <c r="Z161" s="53" t="s">
        <v>1357</v>
      </c>
      <c r="AA161" s="257" t="str">
        <f>'Industrial Summary'!K162</f>
        <v>D</v>
      </c>
      <c r="AB161" s="213"/>
      <c r="AC161" s="212"/>
    </row>
    <row r="162" spans="1:31" x14ac:dyDescent="0.2">
      <c r="A162" s="304"/>
      <c r="B162" s="22" t="str">
        <f>'Residential Summary'!B163</f>
        <v>2-Methyl-4-chloropphenoxyacetic acid (MCPA)</v>
      </c>
      <c r="C162" s="264" t="str">
        <f>'Residential Summary'!C163</f>
        <v>94-74-6</v>
      </c>
      <c r="D162" s="81"/>
      <c r="E162" s="45">
        <f>'Industrial Summary'!E163</f>
        <v>110</v>
      </c>
      <c r="F162" s="79"/>
      <c r="G162" s="48">
        <f>(F162/E162)*'Industrial Summary'!F163</f>
        <v>0</v>
      </c>
      <c r="H162" s="218" t="str">
        <f>'Industrial Summary'!H163</f>
        <v>In</v>
      </c>
      <c r="I162" s="218" t="str">
        <f>'Industrial Summary'!I163</f>
        <v>Or</v>
      </c>
      <c r="J162" s="30"/>
      <c r="K162" s="19"/>
      <c r="L162" s="19"/>
      <c r="M162" s="19"/>
      <c r="N162" s="19"/>
      <c r="O162" s="19"/>
      <c r="P162" s="11">
        <f>G162</f>
        <v>0</v>
      </c>
      <c r="Q162" s="11">
        <f>G162</f>
        <v>0</v>
      </c>
      <c r="R162" s="19"/>
      <c r="S162" s="11"/>
      <c r="T162" s="19"/>
      <c r="U162" s="19"/>
      <c r="V162" s="19"/>
      <c r="W162" s="19"/>
      <c r="X162" s="19"/>
      <c r="Y162" s="19"/>
      <c r="Z162" s="53" t="s">
        <v>1357</v>
      </c>
      <c r="AA162" s="257" t="str">
        <f>'Industrial Summary'!K163</f>
        <v>NA</v>
      </c>
      <c r="AB162" s="213"/>
      <c r="AC162" s="212"/>
    </row>
    <row r="163" spans="1:31" x14ac:dyDescent="0.2">
      <c r="A163" s="304"/>
      <c r="B163" s="22" t="str">
        <f>'Residential Summary'!B164</f>
        <v>2-(2-Methyl-4-chlorophenoxy)propionic acid (MCPP)</v>
      </c>
      <c r="C163" s="264" t="str">
        <f>'Residential Summary'!C164</f>
        <v>93-65-2</v>
      </c>
      <c r="D163" s="81"/>
      <c r="E163" s="45">
        <f>'Industrial Summary'!E164</f>
        <v>220</v>
      </c>
      <c r="F163" s="79"/>
      <c r="G163" s="48">
        <f>(F163/E163)*'Industrial Summary'!F164</f>
        <v>0</v>
      </c>
      <c r="H163" s="218" t="str">
        <f>'Industrial Summary'!H164</f>
        <v>In</v>
      </c>
      <c r="I163" s="218" t="str">
        <f>'Industrial Summary'!I164</f>
        <v>Or</v>
      </c>
      <c r="J163" s="30"/>
      <c r="K163" s="19"/>
      <c r="L163" s="19"/>
      <c r="M163" s="19"/>
      <c r="N163" s="19"/>
      <c r="O163" s="19"/>
      <c r="P163" s="11">
        <f>G163</f>
        <v>0</v>
      </c>
      <c r="Q163" s="11"/>
      <c r="R163" s="19"/>
      <c r="S163" s="11"/>
      <c r="T163" s="19"/>
      <c r="U163" s="19"/>
      <c r="V163" s="19"/>
      <c r="W163" s="19"/>
      <c r="X163" s="19"/>
      <c r="Y163" s="19"/>
      <c r="Z163" s="53" t="s">
        <v>1357</v>
      </c>
      <c r="AA163" s="257" t="str">
        <f>'Industrial Summary'!K164</f>
        <v>NA</v>
      </c>
      <c r="AB163" s="213"/>
      <c r="AC163" s="212"/>
    </row>
    <row r="164" spans="1:31" x14ac:dyDescent="0.2">
      <c r="A164" s="304"/>
      <c r="B164" s="22" t="str">
        <f>'Residential Summary'!B165</f>
        <v>Metolachlor</v>
      </c>
      <c r="C164" s="264" t="str">
        <f>'Residential Summary'!C165</f>
        <v>51218-45-2</v>
      </c>
      <c r="D164" s="81"/>
      <c r="E164" s="45">
        <f>'Industrial Summary'!E165</f>
        <v>3300</v>
      </c>
      <c r="F164" s="79"/>
      <c r="G164" s="48">
        <f>(F164/E164)*'Industrial Summary'!F165</f>
        <v>0</v>
      </c>
      <c r="H164" s="218" t="str">
        <f>'Industrial Summary'!H165</f>
        <v>In</v>
      </c>
      <c r="I164" s="218" t="str">
        <f>'Industrial Summary'!I165</f>
        <v>Or</v>
      </c>
      <c r="J164" s="30"/>
      <c r="K164" s="19"/>
      <c r="L164" s="19"/>
      <c r="M164" s="11"/>
      <c r="N164" s="11"/>
      <c r="O164" s="19"/>
      <c r="P164" s="19"/>
      <c r="Q164" s="19"/>
      <c r="R164" s="19"/>
      <c r="S164" s="19"/>
      <c r="T164" s="11"/>
      <c r="U164" s="11"/>
      <c r="V164" s="19"/>
      <c r="W164" s="19"/>
      <c r="X164" s="19"/>
      <c r="Y164" s="11">
        <f>G164</f>
        <v>0</v>
      </c>
      <c r="Z164" s="53" t="s">
        <v>1357</v>
      </c>
      <c r="AA164" s="257" t="str">
        <f>'Industrial Summary'!K165</f>
        <v>C</v>
      </c>
      <c r="AB164" s="213"/>
      <c r="AC164" s="212"/>
    </row>
    <row r="165" spans="1:31" x14ac:dyDescent="0.2">
      <c r="A165" s="304"/>
      <c r="B165" s="22" t="str">
        <f>'Residential Summary'!B166</f>
        <v>Picloram</v>
      </c>
      <c r="C165" s="264" t="str">
        <f>'Residential Summary'!C166</f>
        <v>1918-02-1</v>
      </c>
      <c r="D165" s="91"/>
      <c r="E165" s="45">
        <f>'Industrial Summary'!E166</f>
        <v>15000</v>
      </c>
      <c r="F165" s="79"/>
      <c r="G165" s="48">
        <f>(F165/E165)*'Industrial Summary'!F166</f>
        <v>0</v>
      </c>
      <c r="H165" s="218" t="str">
        <f>'Industrial Summary'!H166</f>
        <v>In</v>
      </c>
      <c r="I165" s="218" t="str">
        <f>'Industrial Summary'!I166</f>
        <v>Or</v>
      </c>
      <c r="J165" s="30"/>
      <c r="K165" s="19"/>
      <c r="L165" s="19"/>
      <c r="M165" s="19"/>
      <c r="N165" s="11"/>
      <c r="O165" s="11"/>
      <c r="P165" s="92"/>
      <c r="Q165" s="128">
        <f>G165</f>
        <v>0</v>
      </c>
      <c r="R165" s="92"/>
      <c r="S165" s="128"/>
      <c r="T165" s="19"/>
      <c r="U165" s="19"/>
      <c r="V165" s="19"/>
      <c r="W165" s="19"/>
      <c r="X165" s="19"/>
      <c r="Y165" s="19"/>
      <c r="Z165" s="53" t="s">
        <v>1357</v>
      </c>
      <c r="AA165" s="257" t="str">
        <f>'Industrial Summary'!K166</f>
        <v>NA</v>
      </c>
      <c r="AB165" s="213"/>
      <c r="AC165" s="212"/>
    </row>
    <row r="166" spans="1:31" x14ac:dyDescent="0.2">
      <c r="A166" s="304"/>
      <c r="B166" s="22" t="str">
        <f>'Residential Summary'!B167</f>
        <v>Terbufos</v>
      </c>
      <c r="C166" s="264" t="str">
        <f>'Residential Summary'!C167</f>
        <v>13071-79-9</v>
      </c>
      <c r="D166" s="81"/>
      <c r="E166" s="45">
        <f>'Industrial Summary'!E167</f>
        <v>3.5</v>
      </c>
      <c r="F166" s="79"/>
      <c r="G166" s="48">
        <f>(F166/E166)*'Industrial Summary'!F167</f>
        <v>0</v>
      </c>
      <c r="H166" s="218" t="str">
        <f>'Industrial Summary'!H167</f>
        <v>In</v>
      </c>
      <c r="I166" s="218" t="str">
        <f>'Industrial Summary'!I167</f>
        <v>Or</v>
      </c>
      <c r="J166" s="30"/>
      <c r="K166" s="19"/>
      <c r="L166" s="19"/>
      <c r="M166" s="11">
        <f>G166</f>
        <v>0</v>
      </c>
      <c r="N166" s="19"/>
      <c r="O166" s="19"/>
      <c r="P166" s="92"/>
      <c r="Q166" s="92"/>
      <c r="R166" s="92"/>
      <c r="S166" s="92"/>
      <c r="T166" s="19"/>
      <c r="U166" s="19"/>
      <c r="V166" s="19"/>
      <c r="W166" s="19"/>
      <c r="X166" s="19"/>
      <c r="Y166" s="19"/>
      <c r="Z166" s="53" t="s">
        <v>1357</v>
      </c>
      <c r="AA166" s="257" t="str">
        <f>'Industrial Summary'!K167</f>
        <v>NA</v>
      </c>
      <c r="AB166" s="213"/>
      <c r="AC166" s="212"/>
    </row>
    <row r="167" spans="1:31" s="85" customFormat="1" x14ac:dyDescent="0.2">
      <c r="A167" s="304"/>
      <c r="B167" s="22" t="str">
        <f>'Residential Summary'!B168</f>
        <v>Toxaphene</v>
      </c>
      <c r="C167" s="264" t="str">
        <f>'Residential Summary'!C168</f>
        <v>8001-35-2</v>
      </c>
      <c r="D167" s="81"/>
      <c r="E167" s="45">
        <f>'Industrial Summary'!E168</f>
        <v>28</v>
      </c>
      <c r="F167" s="79"/>
      <c r="G167" s="48"/>
      <c r="H167" s="218"/>
      <c r="I167" s="218"/>
      <c r="J167" s="30"/>
      <c r="K167" s="19"/>
      <c r="L167" s="19"/>
      <c r="M167" s="11"/>
      <c r="N167" s="19"/>
      <c r="O167" s="19"/>
      <c r="P167" s="11"/>
      <c r="Q167" s="11"/>
      <c r="R167" s="11"/>
      <c r="S167" s="19"/>
      <c r="T167" s="11"/>
      <c r="U167" s="11"/>
      <c r="V167" s="19"/>
      <c r="W167" s="19"/>
      <c r="X167" s="19"/>
      <c r="Y167" s="19"/>
      <c r="Z167" s="53">
        <f>(F167/E167)*'Industrial Summary'!L168</f>
        <v>0</v>
      </c>
      <c r="AA167" s="257" t="str">
        <f>'Industrial Summary'!K168</f>
        <v>B2</v>
      </c>
      <c r="AB167" s="213"/>
      <c r="AC167" s="212" t="str">
        <f>'Industrial Summary'!O168</f>
        <v>Or</v>
      </c>
      <c r="AD167"/>
      <c r="AE167"/>
    </row>
    <row r="168" spans="1:31" s="85" customFormat="1" x14ac:dyDescent="0.2">
      <c r="A168" s="304"/>
      <c r="B168" s="22" t="str">
        <f>'Residential Summary'!B169</f>
        <v>2,4,5-Trichlorophenoxyacetic acid (2,4,5-T)</v>
      </c>
      <c r="C168" s="264" t="str">
        <f>'Residential Summary'!C169</f>
        <v>93-76-5</v>
      </c>
      <c r="D168" s="81"/>
      <c r="E168" s="45">
        <f>'Industrial Summary'!E169</f>
        <v>2150</v>
      </c>
      <c r="F168" s="79"/>
      <c r="G168" s="48">
        <f>(F168/E168)*'Industrial Summary'!F169</f>
        <v>0</v>
      </c>
      <c r="H168" s="218" t="str">
        <f>'Industrial Summary'!H169</f>
        <v>In</v>
      </c>
      <c r="I168" s="218" t="str">
        <f>'Industrial Summary'!I169</f>
        <v>Or</v>
      </c>
      <c r="J168" s="87"/>
      <c r="K168" s="86"/>
      <c r="L168" s="86"/>
      <c r="M168" s="86"/>
      <c r="N168" s="86"/>
      <c r="O168" s="86"/>
      <c r="P168" s="128">
        <f>G168</f>
        <v>0</v>
      </c>
      <c r="Q168" s="92"/>
      <c r="R168" s="92"/>
      <c r="S168" s="128">
        <f>G168</f>
        <v>0</v>
      </c>
      <c r="T168" s="86"/>
      <c r="U168" s="86"/>
      <c r="V168" s="86"/>
      <c r="W168" s="86"/>
      <c r="X168" s="86"/>
      <c r="Y168" s="86"/>
      <c r="Z168" s="53" t="s">
        <v>1357</v>
      </c>
      <c r="AA168" s="257" t="str">
        <f>'Industrial Summary'!K169</f>
        <v>NA</v>
      </c>
      <c r="AB168" s="213"/>
      <c r="AC168" s="212"/>
    </row>
    <row r="169" spans="1:31" s="85" customFormat="1" x14ac:dyDescent="0.2">
      <c r="A169" s="304" t="str">
        <f>'Residential Summary'!A170</f>
        <v>Dioxins and Furans</v>
      </c>
      <c r="B169" s="22"/>
      <c r="C169" s="264"/>
      <c r="D169" s="81"/>
      <c r="E169" s="45"/>
      <c r="F169" s="79"/>
      <c r="G169" s="48"/>
      <c r="H169" s="218"/>
      <c r="I169" s="218"/>
      <c r="J169" s="87"/>
      <c r="K169" s="86"/>
      <c r="L169" s="86"/>
      <c r="M169" s="86"/>
      <c r="N169" s="86"/>
      <c r="O169" s="86"/>
      <c r="P169" s="88"/>
      <c r="Q169" s="86"/>
      <c r="R169" s="86"/>
      <c r="S169" s="88"/>
      <c r="T169" s="86"/>
      <c r="U169" s="86"/>
      <c r="V169" s="86"/>
      <c r="W169" s="86"/>
      <c r="X169" s="86"/>
      <c r="Y169" s="86"/>
      <c r="Z169" s="53"/>
      <c r="AA169" s="257"/>
      <c r="AB169" s="213"/>
      <c r="AC169" s="212"/>
    </row>
    <row r="170" spans="1:31" x14ac:dyDescent="0.2">
      <c r="A170" s="304"/>
      <c r="B170" s="22" t="str">
        <f>'Residential Summary'!B171</f>
        <v>Hexachlorodibenzodioxin mixture</v>
      </c>
      <c r="C170" s="264" t="str">
        <f>'Residential Summary'!C171</f>
        <v>19408-74-3</v>
      </c>
      <c r="D170" s="81"/>
      <c r="E170" s="45">
        <f>'Industrial Summary'!E171</f>
        <v>5.0000000000000001E-3</v>
      </c>
      <c r="F170" s="79"/>
      <c r="G170" s="48"/>
      <c r="H170" s="218"/>
      <c r="I170" s="218"/>
      <c r="J170" s="87"/>
      <c r="K170" s="86"/>
      <c r="L170" s="86"/>
      <c r="M170" s="86"/>
      <c r="N170" s="86"/>
      <c r="O170" s="86"/>
      <c r="P170" s="88"/>
      <c r="Q170" s="86"/>
      <c r="R170" s="86"/>
      <c r="S170" s="88"/>
      <c r="T170" s="86"/>
      <c r="U170" s="86"/>
      <c r="V170" s="86"/>
      <c r="W170" s="86"/>
      <c r="X170" s="86"/>
      <c r="Y170" s="86"/>
      <c r="Z170" s="53">
        <f>(F170/E170)*'Industrial Summary'!L171</f>
        <v>0</v>
      </c>
      <c r="AA170" s="257" t="str">
        <f>'Industrial Summary'!K171</f>
        <v>B2</v>
      </c>
      <c r="AB170" s="213"/>
      <c r="AC170" s="212" t="str">
        <f>'Industrial Summary'!O171</f>
        <v>Or</v>
      </c>
      <c r="AD170" s="85"/>
      <c r="AE170" s="85"/>
    </row>
    <row r="171" spans="1:31" ht="74.25" x14ac:dyDescent="0.2">
      <c r="A171" s="304"/>
      <c r="B171" s="22" t="str">
        <f>'Residential Summary'!B172</f>
        <v>2,3,7,8-TCDD (or 2,3,7,8-TCDD equivalents)</v>
      </c>
      <c r="C171" s="264" t="str">
        <f>'Residential Summary'!C172</f>
        <v>1746-01-6</v>
      </c>
      <c r="D171" s="81"/>
      <c r="E171" s="45">
        <f>'Industrial Summary'!E172</f>
        <v>3.4999999999999997E-5</v>
      </c>
      <c r="F171" s="79"/>
      <c r="G171" s="48"/>
      <c r="H171" s="218"/>
      <c r="I171" s="218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53">
        <f>(F171/E171)*'Industrial Summary'!L172</f>
        <v>0</v>
      </c>
      <c r="AA171" s="257" t="str">
        <f>'Industrial Summary'!K172</f>
        <v>human carcinogen</v>
      </c>
      <c r="AB171" s="213"/>
      <c r="AC171" s="212" t="str">
        <f>'Industrial Summary'!O172</f>
        <v>Or</v>
      </c>
    </row>
    <row r="172" spans="1:31" x14ac:dyDescent="0.2">
      <c r="A172" s="304" t="str">
        <f>'Residential Summary'!A173</f>
        <v>Explosives</v>
      </c>
      <c r="B172" s="22"/>
      <c r="C172" s="264"/>
      <c r="D172" s="119"/>
      <c r="E172" s="45"/>
      <c r="F172" s="79"/>
      <c r="G172" s="48"/>
      <c r="H172" s="218"/>
      <c r="I172" s="218"/>
      <c r="J172" s="10"/>
      <c r="K172" s="11"/>
      <c r="L172" s="1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53"/>
      <c r="AA172" s="257"/>
      <c r="AB172" s="213"/>
      <c r="AC172" s="212"/>
    </row>
    <row r="173" spans="1:31" x14ac:dyDescent="0.2">
      <c r="A173" s="304"/>
      <c r="B173" s="22" t="str">
        <f>'Residential Summary'!B174</f>
        <v>1,3 - DNB</v>
      </c>
      <c r="C173" s="264" t="str">
        <f>'Residential Summary'!C174</f>
        <v>99-65-0</v>
      </c>
      <c r="D173" s="119"/>
      <c r="E173" s="45">
        <f>'Industrial Summary'!E174</f>
        <v>13</v>
      </c>
      <c r="F173" s="79"/>
      <c r="G173" s="48">
        <f>(F173/E173)*'Industrial Summary'!F174</f>
        <v>0</v>
      </c>
      <c r="H173" s="218" t="str">
        <f>'Industrial Summary'!H174</f>
        <v>In</v>
      </c>
      <c r="I173" s="218" t="str">
        <f>'Industrial Summary'!I174</f>
        <v>Or</v>
      </c>
      <c r="J173" s="10"/>
      <c r="K173" s="11"/>
      <c r="L173" s="1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>
        <f>G173</f>
        <v>0</v>
      </c>
      <c r="X173" s="9"/>
      <c r="Y173" s="9"/>
      <c r="Z173" s="53" t="s">
        <v>1357</v>
      </c>
      <c r="AA173" s="257" t="str">
        <f>'Industrial Summary'!K174</f>
        <v>D</v>
      </c>
      <c r="AB173" s="213"/>
      <c r="AC173" s="212">
        <f>'Industrial Summary'!O174</f>
        <v>0</v>
      </c>
    </row>
    <row r="174" spans="1:31" ht="21.75" x14ac:dyDescent="0.2">
      <c r="A174" s="304"/>
      <c r="B174" s="22" t="str">
        <f>'Residential Summary'!B175</f>
        <v>2,4 - DNT</v>
      </c>
      <c r="C174" s="264" t="str">
        <f>'Residential Summary'!C175</f>
        <v>121-14-2</v>
      </c>
      <c r="D174" s="119"/>
      <c r="E174" s="45">
        <f>'Industrial Summary'!E175</f>
        <v>355</v>
      </c>
      <c r="F174" s="79"/>
      <c r="G174" s="48">
        <f>(F174/E174)*'Industrial Summary'!F175</f>
        <v>0</v>
      </c>
      <c r="H174" s="218" t="str">
        <f>'Industrial Summary'!H175</f>
        <v>In</v>
      </c>
      <c r="I174" s="218" t="str">
        <f>'Industrial Summary'!I175</f>
        <v>Or</v>
      </c>
      <c r="J174" s="10"/>
      <c r="K174" s="11"/>
      <c r="L174" s="11">
        <f>G174</f>
        <v>0</v>
      </c>
      <c r="M174" s="9">
        <f>G174</f>
        <v>0</v>
      </c>
      <c r="N174" s="9"/>
      <c r="O174" s="9"/>
      <c r="P174" s="9"/>
      <c r="Q174" s="9">
        <f>G174</f>
        <v>0</v>
      </c>
      <c r="R174" s="9"/>
      <c r="S174" s="9"/>
      <c r="T174" s="9"/>
      <c r="U174" s="9"/>
      <c r="V174" s="9"/>
      <c r="W174" s="9"/>
      <c r="X174" s="9"/>
      <c r="Y174" s="9"/>
      <c r="Z174" s="53">
        <f>(F174/E174)*'Industrial Summary'!L175</f>
        <v>0</v>
      </c>
      <c r="AA174" s="259" t="str">
        <f>'Industrial Summary'!K175</f>
        <v>see mixture below</v>
      </c>
      <c r="AB174" s="216"/>
      <c r="AC174" s="217"/>
    </row>
    <row r="175" spans="1:31" ht="21.75" x14ac:dyDescent="0.2">
      <c r="A175" s="304"/>
      <c r="B175" s="22" t="str">
        <f>'Residential Summary'!B176</f>
        <v>2,6 - DNT</v>
      </c>
      <c r="C175" s="264" t="str">
        <f>'Residential Summary'!C176</f>
        <v>606-20-2</v>
      </c>
      <c r="D175" s="119"/>
      <c r="E175" s="45">
        <f>'Industrial Summary'!E176</f>
        <v>175</v>
      </c>
      <c r="F175" s="79"/>
      <c r="G175" s="48">
        <f>(F175/E175)*'Industrial Summary'!F176</f>
        <v>0</v>
      </c>
      <c r="H175" s="218" t="str">
        <f>'Industrial Summary'!H176</f>
        <v>In</v>
      </c>
      <c r="I175" s="218" t="str">
        <f>'Industrial Summary'!I176</f>
        <v>Or</v>
      </c>
      <c r="J175" s="10"/>
      <c r="K175" s="11"/>
      <c r="L175" s="11">
        <f>G175</f>
        <v>0</v>
      </c>
      <c r="M175" s="9">
        <f>G175</f>
        <v>0</v>
      </c>
      <c r="N175" s="9"/>
      <c r="O175" s="9"/>
      <c r="P175" s="9">
        <f>G175</f>
        <v>0</v>
      </c>
      <c r="Q175" s="9">
        <f>G175</f>
        <v>0</v>
      </c>
      <c r="R175" s="9"/>
      <c r="S175" s="9"/>
      <c r="T175" s="9"/>
      <c r="U175" s="9"/>
      <c r="V175" s="9"/>
      <c r="W175" s="9"/>
      <c r="X175" s="9"/>
      <c r="Y175" s="9"/>
      <c r="Z175" s="53">
        <f>(F175/E175)*'Industrial Summary'!L176</f>
        <v>0</v>
      </c>
      <c r="AA175" s="259" t="str">
        <f>'Industrial Summary'!K176</f>
        <v>see mixture below</v>
      </c>
      <c r="AB175" s="216"/>
      <c r="AC175" s="217"/>
    </row>
    <row r="176" spans="1:31" x14ac:dyDescent="0.2">
      <c r="A176" s="304"/>
      <c r="B176" s="22" t="str">
        <f>'Residential Summary'!B177</f>
        <v>2,4- AND 2,6 DNT MIXTURE</v>
      </c>
      <c r="C176" s="264">
        <f>'Residential Summary'!C177</f>
        <v>0</v>
      </c>
      <c r="D176" s="119"/>
      <c r="E176" s="45">
        <f>'Industrial Summary'!E177</f>
        <v>23</v>
      </c>
      <c r="F176" s="79">
        <f>F175+F174</f>
        <v>0</v>
      </c>
      <c r="G176" s="48"/>
      <c r="H176" s="218"/>
      <c r="I176" s="218"/>
      <c r="J176" s="10"/>
      <c r="K176" s="11"/>
      <c r="L176" s="1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53">
        <f>(F176/E176)*'Industrial Summary'!L177</f>
        <v>0</v>
      </c>
      <c r="AA176" s="257" t="str">
        <f>'Industrial Summary'!K177</f>
        <v>B2</v>
      </c>
      <c r="AB176" s="213"/>
      <c r="AC176" s="212" t="str">
        <f>'Industrial Summary'!O177</f>
        <v>Or</v>
      </c>
    </row>
    <row r="177" spans="1:29" x14ac:dyDescent="0.2">
      <c r="A177" s="304"/>
      <c r="B177" s="22" t="str">
        <f>'Residential Summary'!B178</f>
        <v>HMX</v>
      </c>
      <c r="C177" s="264" t="str">
        <f>'Residential Summary'!C178</f>
        <v>2691-41-0</v>
      </c>
      <c r="D177" s="119"/>
      <c r="E177" s="45">
        <f>'Industrial Summary'!E178</f>
        <v>9560</v>
      </c>
      <c r="F177" s="79"/>
      <c r="G177" s="48">
        <f>(F177/E177)*'Industrial Summary'!F178</f>
        <v>0</v>
      </c>
      <c r="H177" s="218" t="str">
        <f>'Industrial Summary'!H178</f>
        <v>In</v>
      </c>
      <c r="I177" s="218" t="str">
        <f>'Industrial Summary'!I178</f>
        <v>Or</v>
      </c>
      <c r="J177" s="10"/>
      <c r="K177" s="11"/>
      <c r="L177" s="11"/>
      <c r="M177" s="9"/>
      <c r="N177" s="9"/>
      <c r="O177" s="9"/>
      <c r="P177" s="9"/>
      <c r="Q177" s="9">
        <f>G177</f>
        <v>0</v>
      </c>
      <c r="R177" s="9"/>
      <c r="S177" s="9"/>
      <c r="T177" s="9"/>
      <c r="U177" s="9"/>
      <c r="V177" s="9"/>
      <c r="W177" s="9"/>
      <c r="X177" s="9"/>
      <c r="Y177" s="9"/>
      <c r="Z177" s="53" t="s">
        <v>1357</v>
      </c>
      <c r="AA177" s="257" t="str">
        <f>'Industrial Summary'!K178</f>
        <v>D</v>
      </c>
      <c r="AB177" s="213"/>
      <c r="AC177" s="212"/>
    </row>
    <row r="178" spans="1:29" x14ac:dyDescent="0.2">
      <c r="A178" s="304"/>
      <c r="B178" s="22" t="str">
        <f>'Residential Summary'!B179</f>
        <v>RDX</v>
      </c>
      <c r="C178" s="264" t="str">
        <f>'Residential Summary'!C179</f>
        <v>121-82-4</v>
      </c>
      <c r="D178" s="119"/>
      <c r="E178" s="45">
        <f>'Industrial Summary'!E179</f>
        <v>75</v>
      </c>
      <c r="F178" s="79"/>
      <c r="G178" s="48">
        <f>(F178/E178)*'Industrial Summary'!F179</f>
        <v>0</v>
      </c>
      <c r="H178" s="218" t="str">
        <f>'Industrial Summary'!H179</f>
        <v>In</v>
      </c>
      <c r="I178" s="218" t="str">
        <f>'Industrial Summary'!I179</f>
        <v>De</v>
      </c>
      <c r="J178" s="10"/>
      <c r="K178" s="11"/>
      <c r="L178" s="11"/>
      <c r="M178" s="9"/>
      <c r="N178" s="9"/>
      <c r="O178" s="9"/>
      <c r="P178" s="9"/>
      <c r="Q178" s="9"/>
      <c r="R178" s="9">
        <f>G178</f>
        <v>0</v>
      </c>
      <c r="S178" s="9"/>
      <c r="T178" s="9"/>
      <c r="U178" s="9"/>
      <c r="V178" s="9"/>
      <c r="W178" s="9"/>
      <c r="X178" s="9"/>
      <c r="Y178" s="9"/>
      <c r="Z178" s="53">
        <f>(F178/E178)*'Industrial Summary'!L179</f>
        <v>0</v>
      </c>
      <c r="AA178" s="257" t="str">
        <f>'Industrial Summary'!K179</f>
        <v>C</v>
      </c>
      <c r="AB178" s="213" t="str">
        <f>'Industrial Summary'!N179</f>
        <v>In</v>
      </c>
      <c r="AC178" s="212" t="str">
        <f>'Industrial Summary'!O179</f>
        <v>De</v>
      </c>
    </row>
    <row r="179" spans="1:29" ht="21.75" x14ac:dyDescent="0.2">
      <c r="A179" s="304"/>
      <c r="B179" s="22" t="str">
        <f>'Residential Summary'!B180</f>
        <v>1,3,5 - TNB</v>
      </c>
      <c r="C179" s="264" t="str">
        <f>'Residential Summary'!C180</f>
        <v>99-35-4</v>
      </c>
      <c r="D179" s="119"/>
      <c r="E179" s="45">
        <f>'Industrial Summary'!E180</f>
        <v>3760</v>
      </c>
      <c r="F179" s="79"/>
      <c r="G179" s="48">
        <f>(F179/E179)*'Industrial Summary'!F180</f>
        <v>0</v>
      </c>
      <c r="H179" s="218" t="str">
        <f>'Industrial Summary'!H180</f>
        <v>In</v>
      </c>
      <c r="I179" s="219" t="str">
        <f>'Industrial Summary'!I180</f>
        <v>Or De</v>
      </c>
      <c r="J179" s="10"/>
      <c r="K179" s="11"/>
      <c r="L179" s="128">
        <f>G179</f>
        <v>0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>
        <f>G179</f>
        <v>0</v>
      </c>
      <c r="X179" s="9"/>
      <c r="Y179" s="9"/>
      <c r="Z179" s="53" t="s">
        <v>1357</v>
      </c>
      <c r="AA179" s="257" t="str">
        <f>'Industrial Summary'!K180</f>
        <v>NA</v>
      </c>
      <c r="AB179" s="213"/>
      <c r="AC179" s="212"/>
    </row>
    <row r="180" spans="1:29" ht="21.75" x14ac:dyDescent="0.2">
      <c r="A180" s="304"/>
      <c r="B180" s="22" t="str">
        <f>'Residential Summary'!B181</f>
        <v>2,4,6 - TNT</v>
      </c>
      <c r="C180" s="264" t="str">
        <f>'Residential Summary'!C181</f>
        <v>118-96-7</v>
      </c>
      <c r="D180" s="107"/>
      <c r="E180" s="45">
        <f>'Industrial Summary'!E181</f>
        <v>63</v>
      </c>
      <c r="F180" s="79"/>
      <c r="G180" s="48">
        <f>(F180/E180)*'Industrial Summary'!F181</f>
        <v>0</v>
      </c>
      <c r="H180" s="218" t="str">
        <f>'Industrial Summary'!H181</f>
        <v>In</v>
      </c>
      <c r="I180" s="219" t="str">
        <f>'Industrial Summary'!I181</f>
        <v>Or De</v>
      </c>
      <c r="J180" s="10"/>
      <c r="K180" s="11"/>
      <c r="L180" s="11"/>
      <c r="M180" s="9"/>
      <c r="N180" s="9"/>
      <c r="O180" s="9"/>
      <c r="P180" s="9"/>
      <c r="Q180" s="9">
        <f>G180</f>
        <v>0</v>
      </c>
      <c r="R180" s="9"/>
      <c r="S180" s="9"/>
      <c r="T180" s="9"/>
      <c r="U180" s="9"/>
      <c r="V180" s="9"/>
      <c r="W180" s="9"/>
      <c r="X180" s="9"/>
      <c r="Y180" s="9"/>
      <c r="Z180" s="53">
        <f>(F180/E180)*'Industrial Summary'!L181</f>
        <v>0</v>
      </c>
      <c r="AA180" s="257" t="str">
        <f>'Industrial Summary'!K181</f>
        <v>C</v>
      </c>
      <c r="AB180" s="213" t="str">
        <f>'Industrial Summary'!N181</f>
        <v>In</v>
      </c>
      <c r="AC180" s="212" t="str">
        <f>'Industrial Summary'!O181</f>
        <v>Or De</v>
      </c>
    </row>
    <row r="181" spans="1:29" ht="13.5" thickBot="1" x14ac:dyDescent="0.25">
      <c r="E181" s="31"/>
      <c r="F181" s="80"/>
      <c r="G181" s="49"/>
      <c r="H181" s="49"/>
      <c r="I181" s="133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54"/>
      <c r="AA181" s="260"/>
      <c r="AB181" s="132"/>
      <c r="AC181" s="132"/>
    </row>
    <row r="182" spans="1:29" x14ac:dyDescent="0.2">
      <c r="E182" s="50" t="s">
        <v>396</v>
      </c>
      <c r="F182"/>
      <c r="G182" s="191"/>
      <c r="H182" s="191"/>
      <c r="I182" s="192"/>
      <c r="J182" s="48">
        <f t="shared" ref="J182:Z182" si="1">SUM(J13:J180)</f>
        <v>0</v>
      </c>
      <c r="K182" s="48">
        <f t="shared" si="1"/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 t="shared" si="1"/>
        <v>0</v>
      </c>
      <c r="V182" s="48">
        <f t="shared" si="1"/>
        <v>0</v>
      </c>
      <c r="W182" s="48">
        <f t="shared" si="1"/>
        <v>0</v>
      </c>
      <c r="X182" s="48">
        <f t="shared" si="1"/>
        <v>0</v>
      </c>
      <c r="Y182" s="48">
        <f t="shared" si="1"/>
        <v>0</v>
      </c>
      <c r="Z182" s="53">
        <f t="shared" si="1"/>
        <v>0</v>
      </c>
    </row>
    <row r="183" spans="1:29" ht="34.5" customHeight="1" x14ac:dyDescent="0.2">
      <c r="A183" s="270"/>
      <c r="B183" s="22"/>
      <c r="E183" s="50"/>
      <c r="F183"/>
      <c r="G183" s="191"/>
      <c r="H183" s="191"/>
      <c r="I183" s="192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118"/>
    </row>
    <row r="184" spans="1:29" x14ac:dyDescent="0.2">
      <c r="A184" s="619"/>
      <c r="B184" s="22"/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118"/>
    </row>
    <row r="185" spans="1:29" x14ac:dyDescent="0.2">
      <c r="A185" s="311" t="s">
        <v>1288</v>
      </c>
      <c r="B185" s="22" t="str">
        <f>'Residential Risk Estimation'!B185</f>
        <v>Missing Pathway: highlight indicates a potentially important pathway for which data is missing</v>
      </c>
      <c r="C185" s="104"/>
      <c r="D185" s="4"/>
      <c r="E185" s="50"/>
      <c r="F185" s="117"/>
      <c r="G185" s="47"/>
      <c r="H185" s="47"/>
      <c r="I185" s="13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118"/>
    </row>
    <row r="186" spans="1:29" x14ac:dyDescent="0.2">
      <c r="A186" s="22"/>
      <c r="B186" s="22" t="str">
        <f>'Residential Risk Estimation'!B186</f>
        <v>Site Hazard Quotient (HQ) = Site Exposure Point Conc. x (SRV HQ /SRV ).  Site ECR = Site Exposure Point Concentration x (SRV ECR/SRV).</v>
      </c>
      <c r="C186" s="104"/>
      <c r="D186" s="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9" x14ac:dyDescent="0.2">
      <c r="A187" s="22"/>
      <c r="B187" s="22" t="str">
        <f>'Residential Risk Estimation'!B187</f>
        <v>Individual chemical specific HQ should not exceed 0.2 (except where noted), cumulative HI should not exceed 1 for each target endpoint.</v>
      </c>
      <c r="C187" s="312"/>
      <c r="D187" s="126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9" x14ac:dyDescent="0.2">
      <c r="A188" s="311" t="s">
        <v>1289</v>
      </c>
      <c r="B188" s="313">
        <f>'Industrial Summary'!B185</f>
        <v>0</v>
      </c>
      <c r="C188" s="312"/>
      <c r="D188" s="126"/>
    </row>
    <row r="189" spans="1:29" x14ac:dyDescent="0.2">
      <c r="A189" s="22"/>
      <c r="B189" s="313" t="str">
        <f>'Industrial Summary'!B186</f>
        <v>ADREN - adrenal; BONE; CV/BLD - cardiovascular/blood system; CNS/PNS - central/peripheral nervous system; EYE;  IMMUN - immune system; KIDN - kidney; LIV/GI - liver/gastrointestinal system;</v>
      </c>
      <c r="C189" s="312"/>
      <c r="D189" s="126"/>
    </row>
    <row r="190" spans="1:29" x14ac:dyDescent="0.2">
      <c r="A190" s="22"/>
      <c r="B190" s="313" t="str">
        <f>'Industrial Summary'!B187</f>
        <v xml:space="preserve">PROST - prostrate; REPRO - reproductive system (incl. teratogenic/developmental effects); RESP - respiratory system; SKIN - skin irritation or other effects; SPLEEN; THYROID; </v>
      </c>
      <c r="C190" s="22"/>
      <c r="D190" s="120"/>
    </row>
    <row r="191" spans="1:29" x14ac:dyDescent="0.2">
      <c r="A191" s="22"/>
      <c r="B191" s="321" t="s">
        <v>286</v>
      </c>
      <c r="C191" s="22"/>
      <c r="D191" s="120"/>
    </row>
    <row r="192" spans="1:29" x14ac:dyDescent="0.2">
      <c r="A192" s="22"/>
      <c r="B192" s="321" t="s">
        <v>287</v>
      </c>
      <c r="C192" s="22"/>
      <c r="D192" s="120"/>
    </row>
    <row r="193" spans="1:4" x14ac:dyDescent="0.2">
      <c r="A193" s="311" t="s">
        <v>1293</v>
      </c>
      <c r="B193" s="314" t="str">
        <f>'Industrial Summary'!B190</f>
        <v>WHOLE BODY - increased mortality, decreased growth rate, etc.</v>
      </c>
      <c r="C193" s="22"/>
      <c r="D193" s="120"/>
    </row>
    <row r="194" spans="1:4" x14ac:dyDescent="0.2">
      <c r="A194" s="22"/>
      <c r="B194" s="313" t="str">
        <f>'Industrial Summary'!B191</f>
        <v>Cancer Class 1986:</v>
      </c>
      <c r="C194" s="22"/>
      <c r="D194" s="120"/>
    </row>
    <row r="195" spans="1:4" x14ac:dyDescent="0.2">
      <c r="B195" s="313" t="str">
        <f>'Industrial Summary'!B192</f>
        <v>Class A - Known human carcinogen</v>
      </c>
      <c r="D195" s="120"/>
    </row>
    <row r="196" spans="1:4" x14ac:dyDescent="0.2">
      <c r="B196" s="313" t="str">
        <f>'Industrial Summary'!B193</f>
        <v>Class B - Probable human carcinogen (B1 - limited evidence in humans; B2 - inadequate evidence in humans but adequate in animals)</v>
      </c>
      <c r="D196" s="120"/>
    </row>
    <row r="197" spans="1:4" x14ac:dyDescent="0.2">
      <c r="B197" s="313" t="str">
        <f>'Industrial Summary'!B194</f>
        <v>Class C - Possible human carcinogen</v>
      </c>
      <c r="D197" s="120"/>
    </row>
    <row r="198" spans="1:4" x14ac:dyDescent="0.2">
      <c r="B198" s="313" t="str">
        <f>'Industrial Summary'!B195</f>
        <v>Group D - Not Classifiable</v>
      </c>
    </row>
    <row r="199" spans="1:4" x14ac:dyDescent="0.2">
      <c r="B199" s="314" t="str">
        <f>'Industrial Summary'!B196</f>
        <v>NA - No EPA Classification Available.</v>
      </c>
    </row>
    <row r="200" spans="1:4" x14ac:dyDescent="0.2">
      <c r="B200" s="313" t="str">
        <f>'Industrial Summary'!B197</f>
        <v>Cancer Class 2005:</v>
      </c>
    </row>
    <row r="201" spans="1:4" x14ac:dyDescent="0.2">
      <c r="B201" s="313" t="str">
        <f>'Industrial Summary'!B198</f>
        <v>Carcinogenic - Carcinogenic to Humans</v>
      </c>
    </row>
    <row r="202" spans="1:4" x14ac:dyDescent="0.2">
      <c r="B202" s="313" t="str">
        <f>'Industrial Summary'!B199</f>
        <v>Likely - Likely to be Carcinogenic to Humans</v>
      </c>
    </row>
    <row r="203" spans="1:4" x14ac:dyDescent="0.2">
      <c r="B203" s="313" t="str">
        <f>'Industrial Summary'!B200</f>
        <v>Suggestive - Suggestive Evidence of Carcinogenic Potential</v>
      </c>
    </row>
    <row r="204" spans="1:4" x14ac:dyDescent="0.2">
      <c r="B204" s="313" t="str">
        <f>'Industrial Summary'!B201</f>
        <v>Inadequate - Inadequate Information to Assess Carcinogenic Potential</v>
      </c>
    </row>
    <row r="205" spans="1:4" x14ac:dyDescent="0.2">
      <c r="B205" s="313"/>
    </row>
  </sheetData>
  <phoneticPr fontId="5" type="noConversion"/>
  <printOptions gridLines="1" gridLinesSet="0"/>
  <pageMargins left="0.5" right="0.5" top="0.75" bottom="0.75" header="0.5" footer="0.5"/>
  <pageSetup scale="54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1"/>
  <sheetViews>
    <sheetView zoomScale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F15" sqref="F15"/>
    </sheetView>
  </sheetViews>
  <sheetFormatPr defaultColWidth="10.7109375" defaultRowHeight="12.75" x14ac:dyDescent="0.2"/>
  <cols>
    <col min="1" max="1" width="2.5703125" style="262" customWidth="1"/>
    <col min="2" max="2" width="38.7109375" style="262" customWidth="1"/>
    <col min="3" max="3" width="8.7109375" style="262" customWidth="1"/>
    <col min="4" max="4" width="2.7109375" style="85" customWidth="1"/>
    <col min="5" max="5" width="12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235" customWidth="1"/>
    <col min="10" max="10" width="30.7109375" style="55" customWidth="1"/>
    <col min="11" max="11" width="7.7109375" style="55" customWidth="1"/>
    <col min="12" max="12" width="8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ht="15.75" x14ac:dyDescent="0.25">
      <c r="A1" s="295" t="str">
        <f>'Industrial Summary'!A1</f>
        <v>Refer to the Risk-Based Guidance for the Soil - Human Health Pathway Technical Support Document</v>
      </c>
    </row>
    <row r="2" spans="1:15" ht="15.75" x14ac:dyDescent="0.25">
      <c r="A2" s="295" t="str">
        <f>'Industrial Summary'!A2</f>
        <v>for guidance in applying Soil Reference Values.</v>
      </c>
    </row>
    <row r="3" spans="1:15" x14ac:dyDescent="0.2">
      <c r="A3" s="296" t="str">
        <f>'Industrial Summary'!A3</f>
        <v>NOTE:Based on LIMITED multiple pathway exposure scenario (i.e., incidential soil/dust ingestion, dermal contact and inhalation of outdoor dust and vapors).  If</v>
      </c>
      <c r="B3" s="281"/>
      <c r="C3" s="263"/>
      <c r="D3"/>
      <c r="E3"/>
      <c r="F3"/>
      <c r="H3"/>
      <c r="I3" s="100"/>
    </row>
    <row r="4" spans="1:15" x14ac:dyDescent="0.2">
      <c r="A4" s="296" t="str">
        <f>'Industrial Summary'!A4</f>
        <v>multiple contaminants are present cumulative risk MUST be evaluated.  Concerns regarding ecological receptors, vapor migration,  and ground or surface water</v>
      </c>
      <c r="B4" s="22"/>
      <c r="C4" s="263"/>
      <c r="D4"/>
      <c r="E4"/>
      <c r="F4"/>
      <c r="H4"/>
      <c r="I4" s="100"/>
    </row>
    <row r="5" spans="1:15" x14ac:dyDescent="0.2">
      <c r="A5" s="296" t="str">
        <f>'Industrial Summary'!A5</f>
        <v>impacts must be evaluated by other methods.</v>
      </c>
      <c r="B5" s="22"/>
      <c r="C5" s="263"/>
      <c r="D5"/>
      <c r="E5"/>
      <c r="F5"/>
      <c r="H5"/>
      <c r="I5" s="100"/>
    </row>
    <row r="6" spans="1:15" x14ac:dyDescent="0.2">
      <c r="A6" s="22"/>
      <c r="B6" s="22"/>
      <c r="C6" s="263"/>
      <c r="D6"/>
      <c r="E6"/>
      <c r="F6"/>
      <c r="H6"/>
      <c r="I6" s="100"/>
    </row>
    <row r="7" spans="1:15" x14ac:dyDescent="0.2">
      <c r="A7" s="22" t="str">
        <f>'Industrial Summary'!A7</f>
        <v>Source (if multiple sources the source of the driving pathway is given): M = MDH; MI = IRIS adopted by MDH; I = IRIS;  H = HEAST; E = EPA NCEA/STSC or SSL; C = California EPA; A = ATSDR; O = Other</v>
      </c>
      <c r="B7" s="22"/>
      <c r="C7" s="263"/>
      <c r="D7"/>
      <c r="E7"/>
      <c r="F7"/>
      <c r="H7"/>
      <c r="I7" s="100"/>
    </row>
    <row r="8" spans="1:15" x14ac:dyDescent="0.2">
      <c r="A8" s="22" t="str">
        <f>'Industrial Summary'!A8</f>
        <v>Pathways: Or = oral; De= Dermal; In = Inhalation; ? = not known.</v>
      </c>
      <c r="B8" s="22"/>
      <c r="C8" s="263"/>
      <c r="D8"/>
      <c r="E8"/>
      <c r="F8"/>
      <c r="H8"/>
      <c r="I8" s="100"/>
    </row>
    <row r="9" spans="1:15" x14ac:dyDescent="0.2">
      <c r="A9" s="263"/>
      <c r="C9" s="263"/>
      <c r="D9"/>
      <c r="E9"/>
      <c r="F9"/>
      <c r="H9"/>
      <c r="I9" s="100"/>
    </row>
    <row r="10" spans="1:15" ht="12.75" customHeight="1" x14ac:dyDescent="0.2">
      <c r="A10" s="263"/>
    </row>
    <row r="11" spans="1:15" ht="13.5" thickBot="1" x14ac:dyDescent="0.25">
      <c r="A11" s="283" t="s">
        <v>815</v>
      </c>
      <c r="B11" s="283"/>
      <c r="L11" s="55"/>
      <c r="N11" s="131"/>
    </row>
    <row r="12" spans="1:15" s="151" customFormat="1" ht="25.5" x14ac:dyDescent="0.2">
      <c r="A12" s="284"/>
      <c r="B12" s="284"/>
      <c r="C12" s="315"/>
      <c r="D12" s="15"/>
      <c r="G12" s="154"/>
      <c r="H12" s="649" t="s">
        <v>1340</v>
      </c>
      <c r="I12" s="650"/>
      <c r="M12" s="154"/>
      <c r="N12" s="152" t="s">
        <v>1340</v>
      </c>
      <c r="O12" s="152"/>
    </row>
    <row r="13" spans="1:15" s="75" customFormat="1" ht="95.1" customHeight="1" thickBot="1" x14ac:dyDescent="0.25">
      <c r="A13" s="142" t="s">
        <v>1341</v>
      </c>
      <c r="B13" s="142"/>
      <c r="C13" s="143" t="s">
        <v>1299</v>
      </c>
      <c r="D13" s="144" t="s">
        <v>1343</v>
      </c>
      <c r="E13" s="145" t="s">
        <v>291</v>
      </c>
      <c r="F13" s="147" t="s">
        <v>1346</v>
      </c>
      <c r="G13" s="146" t="s">
        <v>1344</v>
      </c>
      <c r="H13" s="148" t="s">
        <v>1347</v>
      </c>
      <c r="I13" s="148" t="s">
        <v>1348</v>
      </c>
      <c r="J13" s="149" t="s">
        <v>1349</v>
      </c>
      <c r="K13" s="150" t="s">
        <v>1350</v>
      </c>
      <c r="L13" s="38" t="s">
        <v>1351</v>
      </c>
      <c r="M13" s="146" t="s">
        <v>1344</v>
      </c>
      <c r="N13" s="148" t="s">
        <v>1347</v>
      </c>
      <c r="O13" s="148" t="s">
        <v>1348</v>
      </c>
    </row>
    <row r="14" spans="1:15" x14ac:dyDescent="0.2">
      <c r="A14" s="59" t="str">
        <f>'Residential Summary'!A13</f>
        <v>Inorganics:</v>
      </c>
      <c r="C14" s="103"/>
      <c r="D14" s="119"/>
      <c r="E14" s="40"/>
      <c r="F14" s="33"/>
      <c r="G14" s="155"/>
      <c r="H14" s="194"/>
      <c r="K14" s="60"/>
      <c r="L14" s="35"/>
      <c r="M14" s="155"/>
      <c r="N14" s="33"/>
      <c r="O14" s="85"/>
    </row>
    <row r="15" spans="1:15" x14ac:dyDescent="0.2">
      <c r="A15" s="70"/>
      <c r="B15" s="70" t="str">
        <f>'Residential Summary'!B14</f>
        <v>Aluminum</v>
      </c>
      <c r="C15" s="210" t="str">
        <f>'Residential Summary'!C14</f>
        <v>7429-90-5</v>
      </c>
      <c r="D15" s="123"/>
      <c r="E15" s="40">
        <v>100000</v>
      </c>
      <c r="F15" s="71">
        <v>0.2</v>
      </c>
      <c r="G15" s="155" t="s">
        <v>1365</v>
      </c>
      <c r="H15" s="169" t="s">
        <v>1363</v>
      </c>
      <c r="I15" s="170" t="s">
        <v>1355</v>
      </c>
      <c r="J15" s="64" t="s">
        <v>870</v>
      </c>
      <c r="K15" s="72" t="s">
        <v>1357</v>
      </c>
      <c r="L15" s="73" t="s">
        <v>1357</v>
      </c>
      <c r="M15" s="155"/>
      <c r="N15" s="169"/>
      <c r="O15" s="170"/>
    </row>
    <row r="16" spans="1:15" x14ac:dyDescent="0.2">
      <c r="A16" s="70"/>
      <c r="B16" s="70" t="str">
        <f>'Residential Summary'!B15</f>
        <v>Antimony</v>
      </c>
      <c r="C16" s="210" t="str">
        <f>'Residential Summary'!C15</f>
        <v>7440-36-0</v>
      </c>
      <c r="D16" s="123"/>
      <c r="E16" s="40">
        <v>60</v>
      </c>
      <c r="F16" s="71">
        <v>1</v>
      </c>
      <c r="G16" s="155" t="s">
        <v>1354</v>
      </c>
      <c r="H16" s="169"/>
      <c r="I16" s="170" t="s">
        <v>1355</v>
      </c>
      <c r="J16" s="64" t="s">
        <v>195</v>
      </c>
      <c r="K16" s="72" t="s">
        <v>1357</v>
      </c>
      <c r="L16" s="73" t="s">
        <v>1357</v>
      </c>
      <c r="M16" s="155"/>
      <c r="N16" s="169"/>
      <c r="O16" s="170"/>
    </row>
    <row r="17" spans="1:15" x14ac:dyDescent="0.2">
      <c r="A17" s="70"/>
      <c r="B17" s="70" t="str">
        <f>'Residential Summary'!B16</f>
        <v>Arsenic</v>
      </c>
      <c r="C17" s="210" t="str">
        <f>'Residential Summary'!C16</f>
        <v>7440-38-2</v>
      </c>
      <c r="D17" s="123"/>
      <c r="E17" s="40">
        <v>70</v>
      </c>
      <c r="F17" s="71">
        <v>0.05</v>
      </c>
      <c r="G17" s="155" t="s">
        <v>1354</v>
      </c>
      <c r="H17" s="169" t="s">
        <v>1363</v>
      </c>
      <c r="I17" s="170" t="s">
        <v>1355</v>
      </c>
      <c r="J17" s="64" t="s">
        <v>652</v>
      </c>
      <c r="K17" s="72" t="s">
        <v>1365</v>
      </c>
      <c r="L17" s="74">
        <v>9.9999999999999995E-7</v>
      </c>
      <c r="M17" s="155" t="s">
        <v>1359</v>
      </c>
      <c r="N17" s="169"/>
      <c r="O17" s="170" t="s">
        <v>1355</v>
      </c>
    </row>
    <row r="18" spans="1:15" x14ac:dyDescent="0.2">
      <c r="A18" s="70"/>
      <c r="B18" s="70" t="str">
        <f>'Residential Summary'!B17</f>
        <v>Barium</v>
      </c>
      <c r="C18" s="210" t="str">
        <f>'Residential Summary'!C17</f>
        <v>7440-39-3</v>
      </c>
      <c r="D18" s="123"/>
      <c r="E18" s="40">
        <v>14000</v>
      </c>
      <c r="F18" s="183">
        <v>1</v>
      </c>
      <c r="G18" s="155" t="s">
        <v>189</v>
      </c>
      <c r="H18" s="169"/>
      <c r="I18" s="170" t="s">
        <v>1355</v>
      </c>
      <c r="J18" s="62" t="s">
        <v>654</v>
      </c>
      <c r="K18" s="72" t="s">
        <v>1357</v>
      </c>
      <c r="L18" s="73" t="s">
        <v>1357</v>
      </c>
      <c r="M18" s="155"/>
      <c r="N18" s="169"/>
      <c r="O18" s="170"/>
    </row>
    <row r="19" spans="1:15" ht="21.75" x14ac:dyDescent="0.2">
      <c r="A19" s="70"/>
      <c r="B19" s="70" t="str">
        <f>'Residential Summary'!B18</f>
        <v>Beryllium</v>
      </c>
      <c r="C19" s="210" t="str">
        <f>'Residential Summary'!C18</f>
        <v>7440-41-7</v>
      </c>
      <c r="D19" s="123"/>
      <c r="E19" s="40">
        <v>600</v>
      </c>
      <c r="F19" s="71">
        <v>1</v>
      </c>
      <c r="G19" s="155" t="s">
        <v>1362</v>
      </c>
      <c r="H19" s="169" t="s">
        <v>1363</v>
      </c>
      <c r="I19" s="170" t="s">
        <v>1355</v>
      </c>
      <c r="J19" s="62" t="s">
        <v>655</v>
      </c>
      <c r="K19" s="72" t="s">
        <v>1376</v>
      </c>
      <c r="L19" s="74">
        <v>3.9999999999999998E-7</v>
      </c>
      <c r="M19" s="155" t="s">
        <v>1362</v>
      </c>
      <c r="N19" s="169" t="s">
        <v>1370</v>
      </c>
      <c r="O19" s="170" t="s">
        <v>1363</v>
      </c>
    </row>
    <row r="20" spans="1:15" x14ac:dyDescent="0.2">
      <c r="A20" s="70"/>
      <c r="B20" s="70" t="str">
        <f>'Residential Summary'!B19</f>
        <v>Boron</v>
      </c>
      <c r="C20" s="210" t="str">
        <f>'Residential Summary'!C19</f>
        <v>7440-42-8</v>
      </c>
      <c r="D20" s="123"/>
      <c r="E20" s="40">
        <v>16000</v>
      </c>
      <c r="F20" s="71">
        <v>1</v>
      </c>
      <c r="G20" s="155" t="s">
        <v>189</v>
      </c>
      <c r="H20" s="169"/>
      <c r="I20" s="170" t="s">
        <v>1355</v>
      </c>
      <c r="J20" s="62" t="s">
        <v>657</v>
      </c>
      <c r="K20" s="72" t="s">
        <v>1357</v>
      </c>
      <c r="L20" s="73" t="s">
        <v>1357</v>
      </c>
      <c r="M20" s="155"/>
      <c r="N20" s="169"/>
      <c r="O20" s="170"/>
    </row>
    <row r="21" spans="1:15" ht="21.75" x14ac:dyDescent="0.2">
      <c r="A21" s="70"/>
      <c r="B21" s="70" t="str">
        <f>'Residential Summary'!B20</f>
        <v>Cadmium</v>
      </c>
      <c r="C21" s="210" t="str">
        <f>'Residential Summary'!C20</f>
        <v>7440-43-9</v>
      </c>
      <c r="D21" s="123"/>
      <c r="E21" s="40" t="s">
        <v>1357</v>
      </c>
      <c r="F21" s="71" t="s">
        <v>1357</v>
      </c>
      <c r="G21" s="155"/>
      <c r="H21" s="169"/>
      <c r="I21" s="170"/>
      <c r="J21" s="64" t="s">
        <v>1375</v>
      </c>
      <c r="K21" s="72" t="s">
        <v>1376</v>
      </c>
      <c r="L21" s="74"/>
      <c r="M21" s="155" t="s">
        <v>1359</v>
      </c>
      <c r="N21" s="169" t="s">
        <v>1370</v>
      </c>
      <c r="O21" s="170" t="s">
        <v>1363</v>
      </c>
    </row>
    <row r="22" spans="1:15" ht="21.75" x14ac:dyDescent="0.2">
      <c r="A22" s="70"/>
      <c r="B22" s="70" t="str">
        <f>'Residential Summary'!B21</f>
        <v>Chromium III</v>
      </c>
      <c r="C22" s="210" t="str">
        <f>'Residential Summary'!C21</f>
        <v>16065-83-1</v>
      </c>
      <c r="D22" s="123"/>
      <c r="E22" s="40">
        <v>100000</v>
      </c>
      <c r="F22" s="139">
        <v>1</v>
      </c>
      <c r="G22" s="155" t="s">
        <v>189</v>
      </c>
      <c r="H22" s="169" t="s">
        <v>1363</v>
      </c>
      <c r="I22" s="170" t="s">
        <v>1355</v>
      </c>
      <c r="J22" s="203" t="s">
        <v>871</v>
      </c>
      <c r="K22" s="72" t="s">
        <v>1357</v>
      </c>
      <c r="L22" s="73" t="s">
        <v>1357</v>
      </c>
      <c r="M22" s="155"/>
      <c r="N22" s="169"/>
      <c r="O22" s="170"/>
    </row>
    <row r="23" spans="1:15" ht="21.75" x14ac:dyDescent="0.2">
      <c r="A23" s="70"/>
      <c r="B23" s="70" t="str">
        <f>'Residential Summary'!B22</f>
        <v>Chromium VI</v>
      </c>
      <c r="C23" s="210" t="str">
        <f>'Residential Summary'!C22</f>
        <v>18540-29-9</v>
      </c>
      <c r="D23" s="123"/>
      <c r="E23" s="40">
        <v>340</v>
      </c>
      <c r="F23" s="183">
        <v>1</v>
      </c>
      <c r="G23" s="155" t="s">
        <v>189</v>
      </c>
      <c r="H23" s="169"/>
      <c r="I23" s="170" t="s">
        <v>1355</v>
      </c>
      <c r="J23" s="203" t="s">
        <v>236</v>
      </c>
      <c r="K23" s="72" t="s">
        <v>1365</v>
      </c>
      <c r="L23" s="74">
        <v>9.9999999999999995E-7</v>
      </c>
      <c r="M23" s="155" t="s">
        <v>1359</v>
      </c>
      <c r="N23" s="169" t="s">
        <v>1370</v>
      </c>
      <c r="O23" s="170" t="s">
        <v>1363</v>
      </c>
    </row>
    <row r="24" spans="1:15" ht="21.75" x14ac:dyDescent="0.2">
      <c r="A24" s="70"/>
      <c r="B24" s="70" t="str">
        <f>'Residential Summary'!B23</f>
        <v>Cobalt</v>
      </c>
      <c r="C24" s="210" t="str">
        <f>'Residential Summary'!C23</f>
        <v>7440-48-4</v>
      </c>
      <c r="D24" s="123"/>
      <c r="E24" s="40">
        <v>2800</v>
      </c>
      <c r="F24" s="71">
        <v>1</v>
      </c>
      <c r="G24" s="155" t="s">
        <v>1365</v>
      </c>
      <c r="H24" s="169" t="s">
        <v>1363</v>
      </c>
      <c r="I24" s="170" t="s">
        <v>1355</v>
      </c>
      <c r="J24" s="64" t="s">
        <v>664</v>
      </c>
      <c r="K24" s="72" t="s">
        <v>1376</v>
      </c>
      <c r="L24" s="74">
        <v>1.9999999999999999E-6</v>
      </c>
      <c r="M24" s="155" t="s">
        <v>1354</v>
      </c>
      <c r="N24" s="169" t="s">
        <v>1370</v>
      </c>
      <c r="O24" s="170" t="s">
        <v>1363</v>
      </c>
    </row>
    <row r="25" spans="1:15" x14ac:dyDescent="0.2">
      <c r="A25" s="70"/>
      <c r="B25" s="70" t="str">
        <f>'Residential Summary'!B24</f>
        <v>Copper</v>
      </c>
      <c r="C25" s="210" t="str">
        <f>'Residential Summary'!C24</f>
        <v>7440-50-8</v>
      </c>
      <c r="D25" s="123"/>
      <c r="E25" s="40">
        <v>3000</v>
      </c>
      <c r="F25" s="183">
        <v>1</v>
      </c>
      <c r="G25" s="155" t="s">
        <v>1365</v>
      </c>
      <c r="H25" s="169" t="s">
        <v>1363</v>
      </c>
      <c r="I25" s="170" t="s">
        <v>1355</v>
      </c>
      <c r="J25" s="64" t="s">
        <v>232</v>
      </c>
      <c r="K25" s="72" t="s">
        <v>1373</v>
      </c>
      <c r="L25" s="73" t="s">
        <v>1357</v>
      </c>
      <c r="M25" s="155"/>
      <c r="N25" s="169"/>
      <c r="O25" s="170"/>
    </row>
    <row r="26" spans="1:15" x14ac:dyDescent="0.2">
      <c r="A26" s="70"/>
      <c r="B26" s="70" t="str">
        <f>'Residential Summary'!B25</f>
        <v>Copper Cyanide</v>
      </c>
      <c r="C26" s="210" t="str">
        <f>'Residential Summary'!C25</f>
        <v>544-92-3</v>
      </c>
      <c r="D26" s="123"/>
      <c r="E26" s="40">
        <v>1400</v>
      </c>
      <c r="F26" s="183">
        <v>1</v>
      </c>
      <c r="G26" s="155" t="s">
        <v>189</v>
      </c>
      <c r="H26" s="169" t="s">
        <v>1363</v>
      </c>
      <c r="I26" s="170" t="s">
        <v>1355</v>
      </c>
      <c r="J26" s="64" t="s">
        <v>1383</v>
      </c>
      <c r="K26" s="72" t="s">
        <v>1357</v>
      </c>
      <c r="L26" s="73" t="s">
        <v>1357</v>
      </c>
      <c r="M26" s="155"/>
      <c r="N26" s="169"/>
      <c r="O26" s="170"/>
    </row>
    <row r="27" spans="1:15" ht="21.75" x14ac:dyDescent="0.2">
      <c r="A27" s="70"/>
      <c r="B27" s="70" t="str">
        <f>'Residential Summary'!B26</f>
        <v>Cyanide, free</v>
      </c>
      <c r="C27" s="210" t="str">
        <f>'Residential Summary'!C26</f>
        <v>57-12-5</v>
      </c>
      <c r="D27" s="123"/>
      <c r="E27" s="40">
        <v>2900</v>
      </c>
      <c r="F27" s="183">
        <v>1</v>
      </c>
      <c r="G27" s="155" t="s">
        <v>189</v>
      </c>
      <c r="H27" s="199" t="s">
        <v>1363</v>
      </c>
      <c r="I27" s="170" t="s">
        <v>1355</v>
      </c>
      <c r="J27" s="203" t="s">
        <v>668</v>
      </c>
      <c r="K27" s="72" t="s">
        <v>1357</v>
      </c>
      <c r="L27" s="73" t="s">
        <v>1357</v>
      </c>
      <c r="M27" s="155"/>
      <c r="N27" s="171"/>
      <c r="O27" s="170"/>
    </row>
    <row r="28" spans="1:15" x14ac:dyDescent="0.2">
      <c r="A28" s="70"/>
      <c r="B28" s="70" t="str">
        <f>'Residential Summary'!B27</f>
        <v>Fluorine (soluble fluoride)</v>
      </c>
      <c r="C28" s="210" t="str">
        <f>'Residential Summary'!C27</f>
        <v>7782-41-4</v>
      </c>
      <c r="D28" s="123"/>
      <c r="E28" s="40">
        <v>16200</v>
      </c>
      <c r="F28" s="183">
        <v>1</v>
      </c>
      <c r="G28" s="155" t="s">
        <v>189</v>
      </c>
      <c r="H28" s="184" t="s">
        <v>1363</v>
      </c>
      <c r="I28" s="170" t="s">
        <v>1355</v>
      </c>
      <c r="J28" s="203" t="s">
        <v>1394</v>
      </c>
      <c r="K28" s="72" t="s">
        <v>1357</v>
      </c>
      <c r="L28" s="73" t="s">
        <v>1357</v>
      </c>
      <c r="M28" s="155"/>
      <c r="N28" s="171"/>
      <c r="O28" s="170"/>
    </row>
    <row r="29" spans="1:15" x14ac:dyDescent="0.2">
      <c r="A29" s="70"/>
      <c r="B29" s="70" t="str">
        <f>'Residential Summary'!B28</f>
        <v>Iron</v>
      </c>
      <c r="C29" s="210" t="str">
        <f>'Residential Summary'!C28</f>
        <v>7439-89-6</v>
      </c>
      <c r="D29" s="123"/>
      <c r="E29" s="40">
        <v>85000</v>
      </c>
      <c r="F29" s="183">
        <v>1</v>
      </c>
      <c r="G29" s="155" t="s">
        <v>1354</v>
      </c>
      <c r="H29" s="184" t="s">
        <v>1363</v>
      </c>
      <c r="I29" s="170" t="s">
        <v>1355</v>
      </c>
      <c r="J29" s="203" t="s">
        <v>1378</v>
      </c>
      <c r="K29" s="72" t="s">
        <v>1357</v>
      </c>
      <c r="L29" s="73" t="s">
        <v>1357</v>
      </c>
      <c r="M29" s="155"/>
      <c r="N29" s="171"/>
      <c r="O29" s="170"/>
    </row>
    <row r="30" spans="1:15" x14ac:dyDescent="0.2">
      <c r="A30" s="70"/>
      <c r="B30" s="70" t="str">
        <f>'Residential Summary'!B29</f>
        <v>Lead</v>
      </c>
      <c r="C30" s="210" t="str">
        <f>'Residential Summary'!C29</f>
        <v>7439-92-1</v>
      </c>
      <c r="D30" s="123"/>
      <c r="E30" s="40">
        <v>700</v>
      </c>
      <c r="F30" s="139">
        <v>1</v>
      </c>
      <c r="G30" s="155" t="s">
        <v>1354</v>
      </c>
      <c r="H30" s="171"/>
      <c r="I30" s="170" t="s">
        <v>1355</v>
      </c>
      <c r="J30" s="64" t="s">
        <v>1388</v>
      </c>
      <c r="K30" s="72" t="s">
        <v>1369</v>
      </c>
      <c r="L30" s="74" t="s">
        <v>1357</v>
      </c>
      <c r="M30" s="155"/>
      <c r="N30" s="171"/>
      <c r="O30" s="170"/>
    </row>
    <row r="31" spans="1:15" x14ac:dyDescent="0.2">
      <c r="A31" s="70"/>
      <c r="B31" s="70" t="str">
        <f>'Residential Summary'!B30</f>
        <v>Lithium</v>
      </c>
      <c r="C31" s="210" t="str">
        <f>'Residential Summary'!C30</f>
        <v>7439-93-2</v>
      </c>
      <c r="D31" s="123"/>
      <c r="E31" s="40">
        <v>5600</v>
      </c>
      <c r="F31" s="71">
        <v>1</v>
      </c>
      <c r="G31" s="155" t="s">
        <v>1354</v>
      </c>
      <c r="H31" s="169" t="s">
        <v>1363</v>
      </c>
      <c r="I31" s="170" t="s">
        <v>1355</v>
      </c>
      <c r="J31" s="62" t="s">
        <v>671</v>
      </c>
      <c r="K31" s="72" t="s">
        <v>1357</v>
      </c>
      <c r="L31" s="74" t="s">
        <v>1357</v>
      </c>
      <c r="M31" s="155"/>
      <c r="N31" s="171"/>
      <c r="O31" s="170"/>
    </row>
    <row r="32" spans="1:15" x14ac:dyDescent="0.2">
      <c r="A32" s="70"/>
      <c r="B32" s="70" t="str">
        <f>'Residential Summary'!B31</f>
        <v>Manganese</v>
      </c>
      <c r="C32" s="210" t="str">
        <f>'Residential Summary'!C31</f>
        <v>7439-96-5</v>
      </c>
      <c r="D32" s="123"/>
      <c r="E32" s="40">
        <v>38000</v>
      </c>
      <c r="F32" s="71">
        <v>1</v>
      </c>
      <c r="G32" s="155" t="s">
        <v>189</v>
      </c>
      <c r="H32" s="169" t="s">
        <v>1363</v>
      </c>
      <c r="I32" s="170" t="s">
        <v>469</v>
      </c>
      <c r="J32" s="64" t="s">
        <v>1390</v>
      </c>
      <c r="K32" s="72" t="s">
        <v>1357</v>
      </c>
      <c r="L32" s="74" t="s">
        <v>1357</v>
      </c>
      <c r="M32" s="155"/>
      <c r="N32" s="169"/>
      <c r="O32" s="170"/>
    </row>
    <row r="33" spans="1:15" x14ac:dyDescent="0.2">
      <c r="A33" s="70"/>
      <c r="B33" s="70" t="str">
        <f>'Residential Summary'!B32</f>
        <v>Mercury (inorganic: elemental and mercuric chloride)</v>
      </c>
      <c r="C33" s="210" t="str">
        <f>'Residential Summary'!C32</f>
        <v>7439-97-6   7487-94-7</v>
      </c>
      <c r="D33" s="123" t="s">
        <v>1392</v>
      </c>
      <c r="E33" s="40">
        <v>0.4</v>
      </c>
      <c r="F33" s="183">
        <v>1</v>
      </c>
      <c r="G33" s="155" t="s">
        <v>189</v>
      </c>
      <c r="H33" s="169"/>
      <c r="I33" s="170" t="s">
        <v>1363</v>
      </c>
      <c r="J33" s="203" t="s">
        <v>673</v>
      </c>
      <c r="K33" s="72" t="s">
        <v>1373</v>
      </c>
      <c r="L33" s="73" t="s">
        <v>1357</v>
      </c>
      <c r="M33" s="155"/>
      <c r="N33" s="169"/>
      <c r="O33" s="170"/>
    </row>
    <row r="34" spans="1:15" x14ac:dyDescent="0.2">
      <c r="A34" s="70"/>
      <c r="B34" s="70" t="str">
        <f>'Residential Summary'!B33</f>
        <v>Methyl Mercury</v>
      </c>
      <c r="C34" s="210" t="str">
        <f>'Residential Summary'!C33</f>
        <v>22967-92-6</v>
      </c>
      <c r="D34" s="123"/>
      <c r="E34" s="40">
        <v>25</v>
      </c>
      <c r="F34" s="71">
        <v>1</v>
      </c>
      <c r="G34" s="155" t="s">
        <v>189</v>
      </c>
      <c r="H34" s="169" t="s">
        <v>1363</v>
      </c>
      <c r="I34" s="170" t="s">
        <v>1355</v>
      </c>
      <c r="J34" s="64" t="s">
        <v>674</v>
      </c>
      <c r="K34" s="72" t="s">
        <v>215</v>
      </c>
      <c r="L34" s="74" t="s">
        <v>1357</v>
      </c>
      <c r="M34" s="155"/>
      <c r="N34" s="169"/>
      <c r="O34" s="170"/>
    </row>
    <row r="35" spans="1:15" ht="21.75" x14ac:dyDescent="0.2">
      <c r="A35" s="70"/>
      <c r="B35" s="70" t="str">
        <f>'Residential Summary'!B34</f>
        <v>Nickel</v>
      </c>
      <c r="C35" s="210" t="str">
        <f>'Residential Summary'!C34</f>
        <v>various</v>
      </c>
      <c r="D35" s="123"/>
      <c r="E35" s="40">
        <v>1400</v>
      </c>
      <c r="F35" s="71">
        <v>1</v>
      </c>
      <c r="G35" s="155" t="s">
        <v>189</v>
      </c>
      <c r="H35" s="169"/>
      <c r="I35" s="170" t="s">
        <v>1175</v>
      </c>
      <c r="J35" s="64" t="s">
        <v>677</v>
      </c>
      <c r="K35" s="72" t="s">
        <v>1365</v>
      </c>
      <c r="L35" s="74">
        <v>8.9999999999999996E-7</v>
      </c>
      <c r="M35" s="155" t="s">
        <v>1359</v>
      </c>
      <c r="N35" s="169" t="s">
        <v>1370</v>
      </c>
      <c r="O35" s="170" t="s">
        <v>1363</v>
      </c>
    </row>
    <row r="36" spans="1:15" x14ac:dyDescent="0.2">
      <c r="A36" s="70"/>
      <c r="B36" s="70" t="str">
        <f>'Residential Summary'!B35</f>
        <v>Selenium</v>
      </c>
      <c r="C36" s="210" t="str">
        <f>'Residential Summary'!C35</f>
        <v>7782-49-2</v>
      </c>
      <c r="D36" s="123"/>
      <c r="E36" s="40">
        <v>1400</v>
      </c>
      <c r="F36" s="71">
        <v>1</v>
      </c>
      <c r="G36" s="155" t="s">
        <v>189</v>
      </c>
      <c r="H36" s="169" t="s">
        <v>1363</v>
      </c>
      <c r="I36" s="170" t="s">
        <v>1355</v>
      </c>
      <c r="J36" s="64" t="s">
        <v>184</v>
      </c>
      <c r="K36" s="72" t="s">
        <v>1373</v>
      </c>
      <c r="L36" s="74" t="s">
        <v>1357</v>
      </c>
      <c r="M36" s="155"/>
      <c r="N36" s="169"/>
      <c r="O36" s="170"/>
    </row>
    <row r="37" spans="1:15" x14ac:dyDescent="0.2">
      <c r="A37" s="70"/>
      <c r="B37" s="70" t="str">
        <f>'Residential Summary'!B36</f>
        <v>Silver</v>
      </c>
      <c r="C37" s="210" t="str">
        <f>'Residential Summary'!C36</f>
        <v>7440-22-4</v>
      </c>
      <c r="D37" s="123"/>
      <c r="E37" s="40">
        <v>1400</v>
      </c>
      <c r="F37" s="71">
        <v>1</v>
      </c>
      <c r="G37" s="155" t="s">
        <v>189</v>
      </c>
      <c r="H37" s="169" t="s">
        <v>1363</v>
      </c>
      <c r="I37" s="170" t="s">
        <v>1355</v>
      </c>
      <c r="J37" s="64" t="s">
        <v>186</v>
      </c>
      <c r="K37" s="72" t="s">
        <v>1373</v>
      </c>
      <c r="L37" s="73" t="s">
        <v>1357</v>
      </c>
      <c r="M37" s="155"/>
      <c r="N37" s="169"/>
      <c r="O37" s="170"/>
    </row>
    <row r="38" spans="1:15" x14ac:dyDescent="0.2">
      <c r="A38" s="70"/>
      <c r="B38" s="70" t="str">
        <f>'Residential Summary'!B37</f>
        <v>Strontium</v>
      </c>
      <c r="C38" s="210" t="str">
        <f>'Residential Summary'!C37</f>
        <v>7440-24-6</v>
      </c>
      <c r="D38" s="123"/>
      <c r="E38" s="40">
        <v>100000</v>
      </c>
      <c r="F38" s="71">
        <v>0.2</v>
      </c>
      <c r="G38" s="155" t="s">
        <v>1365</v>
      </c>
      <c r="H38" s="169" t="s">
        <v>1363</v>
      </c>
      <c r="I38" s="170" t="s">
        <v>1355</v>
      </c>
      <c r="J38" s="64" t="s">
        <v>860</v>
      </c>
      <c r="K38" s="72" t="s">
        <v>1357</v>
      </c>
      <c r="L38" s="73" t="s">
        <v>1357</v>
      </c>
      <c r="M38" s="155"/>
      <c r="N38" s="169"/>
      <c r="O38" s="170"/>
    </row>
    <row r="39" spans="1:15" x14ac:dyDescent="0.2">
      <c r="A39" s="70"/>
      <c r="B39" s="70" t="str">
        <f>'Residential Summary'!B38</f>
        <v>Thallium</v>
      </c>
      <c r="C39" s="210" t="str">
        <f>'Residential Summary'!C38</f>
        <v>various</v>
      </c>
      <c r="D39" s="123"/>
      <c r="E39" s="40">
        <v>230</v>
      </c>
      <c r="F39" s="71">
        <v>1</v>
      </c>
      <c r="G39" s="155" t="s">
        <v>189</v>
      </c>
      <c r="H39" s="169" t="s">
        <v>1363</v>
      </c>
      <c r="I39" s="170" t="s">
        <v>1355</v>
      </c>
      <c r="J39" s="64" t="s">
        <v>416</v>
      </c>
      <c r="K39" s="72" t="s">
        <v>1357</v>
      </c>
      <c r="L39" s="73" t="s">
        <v>1357</v>
      </c>
      <c r="M39" s="155"/>
      <c r="N39" s="169"/>
      <c r="O39" s="170"/>
    </row>
    <row r="40" spans="1:15" x14ac:dyDescent="0.2">
      <c r="A40" s="70"/>
      <c r="B40" s="70" t="str">
        <f>'Residential Summary'!B39</f>
        <v>Tin</v>
      </c>
      <c r="C40" s="210" t="str">
        <f>'Residential Summary'!C39</f>
        <v>various</v>
      </c>
      <c r="D40" s="123"/>
      <c r="E40" s="40">
        <v>80000</v>
      </c>
      <c r="F40" s="71">
        <v>1</v>
      </c>
      <c r="G40" s="155" t="s">
        <v>1365</v>
      </c>
      <c r="H40" s="169" t="s">
        <v>1363</v>
      </c>
      <c r="I40" s="170" t="s">
        <v>1355</v>
      </c>
      <c r="J40" s="64" t="s">
        <v>1226</v>
      </c>
      <c r="K40" s="72" t="s">
        <v>1357</v>
      </c>
      <c r="L40" s="73" t="s">
        <v>1357</v>
      </c>
      <c r="M40" s="155"/>
      <c r="N40" s="169"/>
      <c r="O40" s="170"/>
    </row>
    <row r="41" spans="1:15" x14ac:dyDescent="0.2">
      <c r="A41" s="70"/>
      <c r="B41" s="70" t="str">
        <f>'Residential Summary'!B40</f>
        <v>Titanium</v>
      </c>
      <c r="C41" s="210" t="str">
        <f>'Residential Summary'!C40</f>
        <v>7440-32-6</v>
      </c>
      <c r="D41" s="123"/>
      <c r="E41" s="40" t="s">
        <v>1357</v>
      </c>
      <c r="F41" s="139"/>
      <c r="G41" s="155"/>
      <c r="H41" s="169"/>
      <c r="I41" s="170"/>
      <c r="J41" s="203"/>
      <c r="K41" s="72" t="s">
        <v>1357</v>
      </c>
      <c r="L41" s="73" t="s">
        <v>1357</v>
      </c>
      <c r="M41" s="155"/>
      <c r="N41" s="169"/>
      <c r="O41" s="170"/>
    </row>
    <row r="42" spans="1:15" x14ac:dyDescent="0.2">
      <c r="A42" s="70"/>
      <c r="B42" s="70" t="str">
        <f>'Residential Summary'!B41</f>
        <v>Vanadium</v>
      </c>
      <c r="C42" s="210" t="str">
        <f>'Residential Summary'!C41</f>
        <v>7440-62-2     1314-62-1</v>
      </c>
      <c r="D42" s="123"/>
      <c r="E42" s="40">
        <v>300</v>
      </c>
      <c r="F42" s="71">
        <v>1</v>
      </c>
      <c r="G42" s="155" t="s">
        <v>1354</v>
      </c>
      <c r="H42" s="169" t="s">
        <v>1363</v>
      </c>
      <c r="I42" s="170" t="s">
        <v>1355</v>
      </c>
      <c r="J42" s="64" t="s">
        <v>1378</v>
      </c>
      <c r="K42" s="72" t="s">
        <v>1357</v>
      </c>
      <c r="L42" s="73" t="s">
        <v>1357</v>
      </c>
      <c r="M42" s="155"/>
      <c r="N42" s="169"/>
      <c r="O42" s="170"/>
    </row>
    <row r="43" spans="1:15" x14ac:dyDescent="0.2">
      <c r="A43" s="70"/>
      <c r="B43" s="70" t="str">
        <f>'Residential Summary'!B42</f>
        <v>Zinc</v>
      </c>
      <c r="C43" s="210" t="str">
        <f>'Residential Summary'!C42</f>
        <v>7440-66-6</v>
      </c>
      <c r="D43" s="123"/>
      <c r="E43" s="40">
        <v>85000</v>
      </c>
      <c r="F43" s="71">
        <v>1</v>
      </c>
      <c r="G43" s="155" t="s">
        <v>1365</v>
      </c>
      <c r="H43" s="169" t="s">
        <v>1363</v>
      </c>
      <c r="I43" s="170" t="s">
        <v>1355</v>
      </c>
      <c r="J43" s="64" t="s">
        <v>195</v>
      </c>
      <c r="K43" s="72" t="s">
        <v>1373</v>
      </c>
      <c r="L43" s="73" t="s">
        <v>1357</v>
      </c>
      <c r="M43" s="155"/>
      <c r="N43" s="169"/>
      <c r="O43" s="170"/>
    </row>
    <row r="44" spans="1:15" x14ac:dyDescent="0.2">
      <c r="A44" s="211" t="str">
        <f>'Residential Summary'!A43</f>
        <v>Volatile Organics</v>
      </c>
      <c r="B44" s="70"/>
      <c r="C44" s="210"/>
      <c r="D44" s="124"/>
      <c r="E44" s="39"/>
      <c r="F44" s="32"/>
      <c r="G44" s="156"/>
      <c r="H44" s="172"/>
      <c r="I44" s="172"/>
      <c r="J44" s="204"/>
      <c r="K44" s="23"/>
      <c r="L44" s="32"/>
      <c r="M44" s="156"/>
      <c r="N44" s="172"/>
      <c r="O44" s="173"/>
    </row>
    <row r="45" spans="1:15" x14ac:dyDescent="0.2">
      <c r="A45" s="70"/>
      <c r="B45" s="70" t="str">
        <f>'Residential Summary'!B44</f>
        <v>Acetone</v>
      </c>
      <c r="C45" s="210" t="str">
        <f>'Residential Summary'!C44</f>
        <v>67-64-1</v>
      </c>
      <c r="D45" s="81" t="s">
        <v>1392</v>
      </c>
      <c r="E45" s="82">
        <v>100000</v>
      </c>
      <c r="F45" s="67">
        <v>1</v>
      </c>
      <c r="G45" s="157" t="s">
        <v>1354</v>
      </c>
      <c r="H45" s="174"/>
      <c r="I45" s="174" t="s">
        <v>1363</v>
      </c>
      <c r="J45" s="206" t="s">
        <v>190</v>
      </c>
      <c r="K45" s="68" t="s">
        <v>1357</v>
      </c>
      <c r="L45" s="67" t="s">
        <v>1357</v>
      </c>
      <c r="M45" s="157"/>
      <c r="N45" s="174"/>
      <c r="O45" s="175"/>
    </row>
    <row r="46" spans="1:15" x14ac:dyDescent="0.2">
      <c r="A46" s="70"/>
      <c r="B46" s="70" t="str">
        <f>'Residential Summary'!B45</f>
        <v>Benzene</v>
      </c>
      <c r="C46" s="210" t="str">
        <f>'Residential Summary'!C45</f>
        <v>71-43-2</v>
      </c>
      <c r="D46" s="81" t="s">
        <v>1392</v>
      </c>
      <c r="E46" s="66">
        <v>2</v>
      </c>
      <c r="F46" s="67">
        <v>1</v>
      </c>
      <c r="G46" s="157" t="s">
        <v>1362</v>
      </c>
      <c r="H46" s="174"/>
      <c r="I46" s="174" t="s">
        <v>1363</v>
      </c>
      <c r="J46" s="205" t="s">
        <v>701</v>
      </c>
      <c r="K46" s="68" t="s">
        <v>1365</v>
      </c>
      <c r="L46" s="69">
        <v>1.9999999999999999E-7</v>
      </c>
      <c r="M46" s="157" t="s">
        <v>1359</v>
      </c>
      <c r="N46" s="174"/>
      <c r="O46" s="175" t="s">
        <v>1363</v>
      </c>
    </row>
    <row r="47" spans="1:15" x14ac:dyDescent="0.2">
      <c r="A47" s="70"/>
      <c r="B47" s="70" t="str">
        <f>'Residential Summary'!B46</f>
        <v>Bromodichloromethane</v>
      </c>
      <c r="C47" s="210" t="str">
        <f>'Residential Summary'!C46</f>
        <v>75-27-4</v>
      </c>
      <c r="D47" s="81" t="s">
        <v>1392</v>
      </c>
      <c r="E47" s="66">
        <v>17</v>
      </c>
      <c r="F47" s="67" t="s">
        <v>1357</v>
      </c>
      <c r="G47" s="157" t="s">
        <v>189</v>
      </c>
      <c r="H47" s="186" t="s">
        <v>1363</v>
      </c>
      <c r="I47" s="174" t="s">
        <v>200</v>
      </c>
      <c r="J47" s="205" t="s">
        <v>1375</v>
      </c>
      <c r="K47" s="68" t="s">
        <v>1369</v>
      </c>
      <c r="L47" s="69">
        <v>9.9999999999999995E-7</v>
      </c>
      <c r="M47" s="157" t="s">
        <v>1354</v>
      </c>
      <c r="N47" s="174"/>
      <c r="O47" s="175" t="s">
        <v>1363</v>
      </c>
    </row>
    <row r="48" spans="1:15" x14ac:dyDescent="0.2">
      <c r="A48" s="70"/>
      <c r="B48" s="70" t="str">
        <f>'Residential Summary'!B47</f>
        <v>Bromomethane (methyl bromide)</v>
      </c>
      <c r="C48" s="210" t="str">
        <f>'Residential Summary'!C47</f>
        <v>74-83-9</v>
      </c>
      <c r="D48" s="81" t="s">
        <v>1392</v>
      </c>
      <c r="E48" s="66">
        <v>22</v>
      </c>
      <c r="F48" s="67">
        <v>1</v>
      </c>
      <c r="G48" s="157" t="s">
        <v>1354</v>
      </c>
      <c r="H48" s="174"/>
      <c r="I48" s="174" t="s">
        <v>1363</v>
      </c>
      <c r="J48" s="205" t="s">
        <v>202</v>
      </c>
      <c r="K48" s="68" t="s">
        <v>1373</v>
      </c>
      <c r="L48" s="69" t="s">
        <v>1357</v>
      </c>
      <c r="M48" s="157"/>
      <c r="N48" s="174"/>
      <c r="O48" s="175"/>
    </row>
    <row r="49" spans="1:15" x14ac:dyDescent="0.2">
      <c r="A49" s="70"/>
      <c r="B49" s="70" t="str">
        <f>'Residential Summary'!B48</f>
        <v>1,3 - Butadiene</v>
      </c>
      <c r="C49" s="210" t="str">
        <f>'Residential Summary'!C48</f>
        <v>106-99-0</v>
      </c>
      <c r="D49" s="81" t="s">
        <v>1392</v>
      </c>
      <c r="E49" s="66">
        <v>0.8</v>
      </c>
      <c r="F49" s="67" t="s">
        <v>1357</v>
      </c>
      <c r="G49" s="157"/>
      <c r="H49" s="174"/>
      <c r="I49" s="174"/>
      <c r="J49" s="205" t="s">
        <v>204</v>
      </c>
      <c r="K49" s="68" t="s">
        <v>702</v>
      </c>
      <c r="L49" s="69">
        <v>9.9999999999999995E-7</v>
      </c>
      <c r="M49" s="157" t="s">
        <v>1359</v>
      </c>
      <c r="N49" s="174" t="s">
        <v>1355</v>
      </c>
      <c r="O49" s="175" t="s">
        <v>1363</v>
      </c>
    </row>
    <row r="50" spans="1:15" x14ac:dyDescent="0.2">
      <c r="A50" s="70"/>
      <c r="B50" s="70" t="str">
        <f>'Residential Summary'!B49</f>
        <v>n-Butylbenzene</v>
      </c>
      <c r="C50" s="210" t="str">
        <f>'Residential Summary'!C49</f>
        <v>104-51-8</v>
      </c>
      <c r="D50" s="81" t="s">
        <v>1392</v>
      </c>
      <c r="E50" s="66" t="s">
        <v>1357</v>
      </c>
      <c r="F50" s="67" t="s">
        <v>1357</v>
      </c>
      <c r="G50" s="157"/>
      <c r="H50" s="174"/>
      <c r="I50" s="174"/>
      <c r="J50" s="205" t="s">
        <v>1390</v>
      </c>
      <c r="K50" s="68" t="s">
        <v>1357</v>
      </c>
      <c r="L50" s="69" t="s">
        <v>1357</v>
      </c>
      <c r="M50" s="157"/>
      <c r="N50" s="174"/>
      <c r="O50" s="175"/>
    </row>
    <row r="51" spans="1:15" x14ac:dyDescent="0.2">
      <c r="A51" s="70"/>
      <c r="B51" s="70" t="str">
        <f>'Residential Summary'!B50</f>
        <v>sec-Butylbenzene</v>
      </c>
      <c r="C51" s="210" t="str">
        <f>'Residential Summary'!C50</f>
        <v>135-98-8</v>
      </c>
      <c r="D51" s="81" t="s">
        <v>1392</v>
      </c>
      <c r="E51" s="66" t="s">
        <v>1357</v>
      </c>
      <c r="F51" s="67" t="s">
        <v>1357</v>
      </c>
      <c r="G51" s="157"/>
      <c r="H51" s="174"/>
      <c r="I51" s="174"/>
      <c r="J51" s="205" t="s">
        <v>1390</v>
      </c>
      <c r="K51" s="68" t="s">
        <v>1357</v>
      </c>
      <c r="L51" s="69" t="s">
        <v>1357</v>
      </c>
      <c r="M51" s="157"/>
      <c r="N51" s="174"/>
      <c r="O51" s="175"/>
    </row>
    <row r="52" spans="1:15" x14ac:dyDescent="0.2">
      <c r="A52" s="70"/>
      <c r="B52" s="70" t="str">
        <f>'Residential Summary'!B51</f>
        <v>tert-Butylbenzene</v>
      </c>
      <c r="C52" s="210" t="str">
        <f>'Residential Summary'!C51</f>
        <v>98-06-6</v>
      </c>
      <c r="D52" s="81" t="s">
        <v>1392</v>
      </c>
      <c r="E52" s="66" t="s">
        <v>1357</v>
      </c>
      <c r="F52" s="67" t="s">
        <v>1357</v>
      </c>
      <c r="G52" s="157"/>
      <c r="H52" s="174"/>
      <c r="I52" s="174"/>
      <c r="J52" s="205" t="s">
        <v>1390</v>
      </c>
      <c r="K52" s="68" t="s">
        <v>1357</v>
      </c>
      <c r="L52" s="69" t="s">
        <v>1357</v>
      </c>
      <c r="M52" s="157"/>
      <c r="N52" s="174"/>
      <c r="O52" s="175"/>
    </row>
    <row r="53" spans="1:15" x14ac:dyDescent="0.2">
      <c r="A53" s="70"/>
      <c r="B53" s="70" t="str">
        <f>'Residential Summary'!B52</f>
        <v>Carbon Disulfide</v>
      </c>
      <c r="C53" s="210" t="str">
        <f>'Residential Summary'!C52</f>
        <v>75-15-0</v>
      </c>
      <c r="D53" s="81" t="s">
        <v>1392</v>
      </c>
      <c r="E53" s="66">
        <v>55</v>
      </c>
      <c r="F53" s="83">
        <v>1</v>
      </c>
      <c r="G53" s="157" t="s">
        <v>189</v>
      </c>
      <c r="H53" s="176"/>
      <c r="I53" s="174" t="s">
        <v>1363</v>
      </c>
      <c r="J53" s="193" t="s">
        <v>292</v>
      </c>
      <c r="K53" s="68" t="s">
        <v>1357</v>
      </c>
      <c r="L53" s="69" t="s">
        <v>1357</v>
      </c>
      <c r="M53" s="157"/>
      <c r="N53" s="176"/>
      <c r="O53" s="175"/>
    </row>
    <row r="54" spans="1:15" x14ac:dyDescent="0.2">
      <c r="A54" s="70"/>
      <c r="B54" s="70" t="str">
        <f>'Residential Summary'!B53</f>
        <v>Carbon Tetrachloride</v>
      </c>
      <c r="C54" s="210" t="str">
        <f>'Residential Summary'!C53</f>
        <v>56-23-5</v>
      </c>
      <c r="D54" s="81" t="s">
        <v>1392</v>
      </c>
      <c r="E54" s="66">
        <v>3.5</v>
      </c>
      <c r="F54" s="67" t="s">
        <v>1357</v>
      </c>
      <c r="G54" s="157"/>
      <c r="H54" s="174"/>
      <c r="I54" s="174"/>
      <c r="J54" s="205" t="s">
        <v>204</v>
      </c>
      <c r="K54" s="68" t="s">
        <v>1369</v>
      </c>
      <c r="L54" s="69">
        <v>9.9999999999999995E-7</v>
      </c>
      <c r="M54" s="157" t="s">
        <v>1362</v>
      </c>
      <c r="N54" s="174"/>
      <c r="O54" s="175" t="s">
        <v>1363</v>
      </c>
    </row>
    <row r="55" spans="1:15" ht="21.75" x14ac:dyDescent="0.2">
      <c r="A55" s="70"/>
      <c r="B55" s="70" t="str">
        <f>'Residential Summary'!B54</f>
        <v>Chlorobenzene</v>
      </c>
      <c r="C55" s="210" t="str">
        <f>'Residential Summary'!C54</f>
        <v>108-90-7</v>
      </c>
      <c r="D55" s="81" t="s">
        <v>1392</v>
      </c>
      <c r="E55" s="66">
        <v>76</v>
      </c>
      <c r="F55" s="67">
        <v>1</v>
      </c>
      <c r="G55" s="157" t="s">
        <v>1354</v>
      </c>
      <c r="H55" s="174" t="s">
        <v>1370</v>
      </c>
      <c r="I55" s="174" t="s">
        <v>1363</v>
      </c>
      <c r="J55" s="205" t="s">
        <v>190</v>
      </c>
      <c r="K55" s="68" t="s">
        <v>1373</v>
      </c>
      <c r="L55" s="69" t="s">
        <v>1357</v>
      </c>
      <c r="M55" s="157"/>
      <c r="N55" s="174"/>
      <c r="O55" s="175"/>
    </row>
    <row r="56" spans="1:15" x14ac:dyDescent="0.2">
      <c r="A56" s="70"/>
      <c r="B56" s="70" t="str">
        <f>'Residential Summary'!B55</f>
        <v>Chloroethane (ethyl chloride)</v>
      </c>
      <c r="C56" s="210" t="str">
        <f>'Residential Summary'!C55</f>
        <v>75-00-3</v>
      </c>
      <c r="D56" s="81" t="s">
        <v>1392</v>
      </c>
      <c r="E56" s="66" t="s">
        <v>1357</v>
      </c>
      <c r="F56" s="67"/>
      <c r="G56" s="157"/>
      <c r="H56" s="174"/>
      <c r="I56" s="174"/>
      <c r="J56" s="205" t="s">
        <v>213</v>
      </c>
      <c r="K56" s="68" t="s">
        <v>1357</v>
      </c>
      <c r="L56" s="69" t="s">
        <v>1357</v>
      </c>
      <c r="M56" s="157" t="s">
        <v>1362</v>
      </c>
      <c r="N56" s="186" t="s">
        <v>1363</v>
      </c>
      <c r="O56" s="175" t="s">
        <v>1355</v>
      </c>
    </row>
    <row r="57" spans="1:15" x14ac:dyDescent="0.2">
      <c r="A57" s="70"/>
      <c r="B57" s="70" t="str">
        <f>'Residential Summary'!B56</f>
        <v>Chloroform (trichloromethane)</v>
      </c>
      <c r="C57" s="210" t="str">
        <f>'Residential Summary'!C56</f>
        <v>67-66-3</v>
      </c>
      <c r="D57" s="81" t="s">
        <v>1392</v>
      </c>
      <c r="E57" s="66">
        <v>3</v>
      </c>
      <c r="F57" s="274">
        <v>7.0000000000000007E-2</v>
      </c>
      <c r="G57" s="157" t="s">
        <v>1365</v>
      </c>
      <c r="H57" s="174"/>
      <c r="I57" s="174" t="s">
        <v>1363</v>
      </c>
      <c r="J57" s="205" t="s">
        <v>739</v>
      </c>
      <c r="K57" s="68" t="s">
        <v>1369</v>
      </c>
      <c r="L57" s="69">
        <v>9.9999999999999995E-7</v>
      </c>
      <c r="M57" s="157" t="s">
        <v>1362</v>
      </c>
      <c r="N57" s="174"/>
      <c r="O57" s="175" t="s">
        <v>1363</v>
      </c>
    </row>
    <row r="58" spans="1:15" x14ac:dyDescent="0.2">
      <c r="A58" s="70"/>
      <c r="B58" s="70" t="str">
        <f>'Residential Summary'!B57</f>
        <v>Chloromethane (methyl chloride)</v>
      </c>
      <c r="C58" s="210" t="str">
        <f>'Residential Summary'!C57</f>
        <v>74-87-3</v>
      </c>
      <c r="D58" s="81" t="s">
        <v>1392</v>
      </c>
      <c r="E58" s="66">
        <v>30</v>
      </c>
      <c r="F58" s="67">
        <v>1</v>
      </c>
      <c r="G58" s="157" t="s">
        <v>1365</v>
      </c>
      <c r="H58" s="174" t="s">
        <v>1355</v>
      </c>
      <c r="I58" s="174" t="s">
        <v>1363</v>
      </c>
      <c r="J58" s="205" t="s">
        <v>1159</v>
      </c>
      <c r="K58" s="68" t="s">
        <v>1373</v>
      </c>
      <c r="L58" s="69" t="s">
        <v>1357</v>
      </c>
      <c r="M58" s="157" t="s">
        <v>1362</v>
      </c>
      <c r="N58" s="174"/>
      <c r="O58" s="175"/>
    </row>
    <row r="59" spans="1:15" s="85" customFormat="1" x14ac:dyDescent="0.2">
      <c r="A59" s="123"/>
      <c r="B59" s="70" t="str">
        <f>'Residential Summary'!B58</f>
        <v>2-Chlorotoluene</v>
      </c>
      <c r="C59" s="210" t="str">
        <f>'Residential Summary'!C58</f>
        <v>95-49-8</v>
      </c>
      <c r="D59" s="187" t="s">
        <v>1392</v>
      </c>
      <c r="E59" s="82">
        <v>436</v>
      </c>
      <c r="F59" s="83">
        <v>1</v>
      </c>
      <c r="G59" s="157" t="s">
        <v>1362</v>
      </c>
      <c r="H59" s="186" t="s">
        <v>1363</v>
      </c>
      <c r="I59" s="174" t="s">
        <v>200</v>
      </c>
      <c r="J59" s="205" t="s">
        <v>632</v>
      </c>
      <c r="K59" s="68" t="s">
        <v>1357</v>
      </c>
      <c r="L59" s="69" t="s">
        <v>1357</v>
      </c>
      <c r="M59" s="157"/>
      <c r="N59" s="176"/>
      <c r="O59" s="175"/>
    </row>
    <row r="60" spans="1:15" x14ac:dyDescent="0.2">
      <c r="A60" s="70"/>
      <c r="B60" s="70" t="str">
        <f>'Residential Summary'!B59</f>
        <v>Cumene (isopropylbenzene)</v>
      </c>
      <c r="C60" s="210" t="str">
        <f>'Residential Summary'!C59</f>
        <v>98-82-8</v>
      </c>
      <c r="D60" s="81" t="s">
        <v>1392</v>
      </c>
      <c r="E60" s="66">
        <v>240</v>
      </c>
      <c r="F60" s="67">
        <v>1</v>
      </c>
      <c r="G60" s="157" t="s">
        <v>1359</v>
      </c>
      <c r="H60" s="174"/>
      <c r="I60" s="174" t="s">
        <v>1363</v>
      </c>
      <c r="J60" s="205" t="s">
        <v>219</v>
      </c>
      <c r="K60" s="68" t="s">
        <v>1357</v>
      </c>
      <c r="L60" s="69" t="s">
        <v>1357</v>
      </c>
      <c r="M60" s="157"/>
      <c r="N60" s="174"/>
      <c r="O60" s="175"/>
    </row>
    <row r="61" spans="1:15" x14ac:dyDescent="0.2">
      <c r="A61" s="70"/>
      <c r="B61" s="70" t="str">
        <f>'Residential Summary'!B60</f>
        <v>1,2 - Dibromoethane (ethylene dibromide)</v>
      </c>
      <c r="C61" s="210" t="str">
        <f>'Residential Summary'!C60</f>
        <v>106-93-4</v>
      </c>
      <c r="D61" s="81" t="s">
        <v>1392</v>
      </c>
      <c r="E61" s="66">
        <v>0.5</v>
      </c>
      <c r="F61" s="67">
        <v>0.4</v>
      </c>
      <c r="G61" s="157" t="s">
        <v>189</v>
      </c>
      <c r="H61" s="174" t="s">
        <v>1355</v>
      </c>
      <c r="I61" s="174" t="s">
        <v>1363</v>
      </c>
      <c r="J61" s="205" t="s">
        <v>740</v>
      </c>
      <c r="K61" s="68" t="s">
        <v>741</v>
      </c>
      <c r="L61" s="69">
        <v>9.9999999999999995E-7</v>
      </c>
      <c r="M61" s="157" t="s">
        <v>1362</v>
      </c>
      <c r="N61" s="174"/>
      <c r="O61" s="175" t="s">
        <v>1363</v>
      </c>
    </row>
    <row r="62" spans="1:15" ht="21.75" x14ac:dyDescent="0.2">
      <c r="A62" s="70"/>
      <c r="B62" s="70" t="str">
        <f>'Residential Summary'!B61</f>
        <v>Dibromomethane (methylene bromide)</v>
      </c>
      <c r="C62" s="210" t="str">
        <f>'Residential Summary'!C61</f>
        <v>74-95-3</v>
      </c>
      <c r="D62" s="187" t="s">
        <v>1392</v>
      </c>
      <c r="E62" s="66">
        <v>11182</v>
      </c>
      <c r="F62" s="140">
        <v>1</v>
      </c>
      <c r="G62" s="157" t="s">
        <v>189</v>
      </c>
      <c r="H62" s="186" t="s">
        <v>1363</v>
      </c>
      <c r="I62" s="174" t="s">
        <v>200</v>
      </c>
      <c r="J62" s="193" t="s">
        <v>293</v>
      </c>
      <c r="K62" s="68" t="s">
        <v>1357</v>
      </c>
      <c r="L62" s="69" t="s">
        <v>1357</v>
      </c>
      <c r="M62" s="157"/>
      <c r="N62" s="174"/>
      <c r="O62" s="175"/>
    </row>
    <row r="63" spans="1:15" x14ac:dyDescent="0.2">
      <c r="A63" s="70"/>
      <c r="B63" s="70" t="str">
        <f>'Residential Summary'!B62</f>
        <v>Dichlorodifluoromethane (Freon 12)</v>
      </c>
      <c r="C63" s="210" t="str">
        <f>'Residential Summary'!C62</f>
        <v>75-71-8</v>
      </c>
      <c r="D63" s="81" t="s">
        <v>1392</v>
      </c>
      <c r="E63" s="66">
        <v>135</v>
      </c>
      <c r="F63" s="67">
        <v>1</v>
      </c>
      <c r="G63" s="157" t="s">
        <v>189</v>
      </c>
      <c r="H63" s="174"/>
      <c r="I63" s="174" t="s">
        <v>1363</v>
      </c>
      <c r="J63" s="205" t="s">
        <v>232</v>
      </c>
      <c r="K63" s="68" t="s">
        <v>1357</v>
      </c>
      <c r="L63" s="69" t="s">
        <v>1357</v>
      </c>
      <c r="M63" s="157"/>
      <c r="N63" s="174"/>
      <c r="O63" s="175"/>
    </row>
    <row r="64" spans="1:15" x14ac:dyDescent="0.2">
      <c r="A64" s="70"/>
      <c r="B64" s="70" t="str">
        <f>'Residential Summary'!B63</f>
        <v>1,1 - Dichloroethane</v>
      </c>
      <c r="C64" s="210" t="str">
        <f>'Residential Summary'!C63</f>
        <v>75-34-3</v>
      </c>
      <c r="D64" s="81" t="s">
        <v>1392</v>
      </c>
      <c r="E64" s="66">
        <v>55</v>
      </c>
      <c r="F64" s="67">
        <v>0.06</v>
      </c>
      <c r="G64" s="157" t="s">
        <v>189</v>
      </c>
      <c r="H64" s="174"/>
      <c r="I64" s="174" t="s">
        <v>1363</v>
      </c>
      <c r="J64" s="205" t="s">
        <v>225</v>
      </c>
      <c r="K64" s="68" t="s">
        <v>215</v>
      </c>
      <c r="L64" s="69">
        <v>9.9999999999999995E-7</v>
      </c>
      <c r="M64" s="157" t="s">
        <v>215</v>
      </c>
      <c r="N64" s="174"/>
      <c r="O64" s="175" t="s">
        <v>1363</v>
      </c>
    </row>
    <row r="65" spans="1:15" x14ac:dyDescent="0.2">
      <c r="A65" s="70"/>
      <c r="B65" s="70" t="str">
        <f>'Residential Summary'!B64</f>
        <v>1,2 - Dichloroethane</v>
      </c>
      <c r="C65" s="210" t="str">
        <f>'Residential Summary'!C64</f>
        <v>107-06-2</v>
      </c>
      <c r="D65" s="81" t="s">
        <v>1392</v>
      </c>
      <c r="E65" s="66">
        <v>6</v>
      </c>
      <c r="F65" s="67" t="s">
        <v>1357</v>
      </c>
      <c r="G65" s="157"/>
      <c r="H65" s="174"/>
      <c r="I65" s="174"/>
      <c r="J65" s="205" t="s">
        <v>227</v>
      </c>
      <c r="K65" s="68" t="s">
        <v>1369</v>
      </c>
      <c r="L65" s="69">
        <v>9.9999999999999995E-7</v>
      </c>
      <c r="M65" s="157" t="s">
        <v>1362</v>
      </c>
      <c r="N65" s="174"/>
      <c r="O65" s="175" t="s">
        <v>1363</v>
      </c>
    </row>
    <row r="66" spans="1:15" x14ac:dyDescent="0.2">
      <c r="A66" s="70"/>
      <c r="B66" s="70" t="str">
        <f>'Residential Summary'!B65</f>
        <v>1,1 - Dichloroethylene</v>
      </c>
      <c r="C66" s="210" t="str">
        <f>'Residential Summary'!C65</f>
        <v>75-35-4</v>
      </c>
      <c r="D66" s="81" t="s">
        <v>1392</v>
      </c>
      <c r="E66" s="66">
        <v>60</v>
      </c>
      <c r="F66" s="67">
        <v>0.02</v>
      </c>
      <c r="G66" s="157" t="s">
        <v>189</v>
      </c>
      <c r="H66" s="186" t="s">
        <v>1363</v>
      </c>
      <c r="I66" s="275" t="s">
        <v>200</v>
      </c>
      <c r="J66" s="205" t="s">
        <v>232</v>
      </c>
      <c r="K66" s="68" t="s">
        <v>1357</v>
      </c>
      <c r="L66" s="69" t="s">
        <v>1357</v>
      </c>
      <c r="M66" s="157" t="s">
        <v>1362</v>
      </c>
      <c r="N66" s="174"/>
      <c r="O66" s="175"/>
    </row>
    <row r="67" spans="1:15" x14ac:dyDescent="0.2">
      <c r="A67" s="70"/>
      <c r="B67" s="70" t="str">
        <f>'Residential Summary'!B66</f>
        <v>cis - 1,2 - Dichloroethylene</v>
      </c>
      <c r="C67" s="210" t="str">
        <f>'Residential Summary'!C66</f>
        <v>154-59-2</v>
      </c>
      <c r="D67" s="81" t="s">
        <v>1392</v>
      </c>
      <c r="E67" s="66">
        <v>62</v>
      </c>
      <c r="F67" s="67">
        <v>1</v>
      </c>
      <c r="G67" s="157" t="s">
        <v>1354</v>
      </c>
      <c r="H67" s="174"/>
      <c r="I67" s="174" t="s">
        <v>1363</v>
      </c>
      <c r="J67" s="205" t="s">
        <v>195</v>
      </c>
      <c r="K67" s="68" t="s">
        <v>1373</v>
      </c>
      <c r="L67" s="69" t="s">
        <v>1357</v>
      </c>
      <c r="M67" s="157"/>
      <c r="N67" s="174"/>
      <c r="O67" s="175"/>
    </row>
    <row r="68" spans="1:15" x14ac:dyDescent="0.2">
      <c r="A68" s="70"/>
      <c r="B68" s="70" t="str">
        <f>'Residential Summary'!B67</f>
        <v>trans - 1,2 - Dichloroethylene</v>
      </c>
      <c r="C68" s="210" t="str">
        <f>'Residential Summary'!C67</f>
        <v>156-60-5</v>
      </c>
      <c r="D68" s="81" t="s">
        <v>1392</v>
      </c>
      <c r="E68" s="66">
        <v>91</v>
      </c>
      <c r="F68" s="67">
        <v>1</v>
      </c>
      <c r="G68" s="157" t="s">
        <v>1354</v>
      </c>
      <c r="H68" s="174"/>
      <c r="I68" s="174" t="s">
        <v>1363</v>
      </c>
      <c r="J68" s="205" t="s">
        <v>294</v>
      </c>
      <c r="K68" s="68" t="s">
        <v>1373</v>
      </c>
      <c r="L68" s="69" t="s">
        <v>1357</v>
      </c>
      <c r="M68" s="157"/>
      <c r="N68" s="174"/>
      <c r="O68" s="175"/>
    </row>
    <row r="69" spans="1:15" x14ac:dyDescent="0.2">
      <c r="A69" s="70"/>
      <c r="B69" s="70" t="str">
        <f>'Residential Summary'!B68</f>
        <v>1,2 - Dichloroethylene (mixed isomers)</v>
      </c>
      <c r="C69" s="210" t="str">
        <f>'Residential Summary'!C68</f>
        <v>540-59-0</v>
      </c>
      <c r="D69" s="81" t="s">
        <v>1392</v>
      </c>
      <c r="E69" s="66">
        <v>62</v>
      </c>
      <c r="F69" s="67">
        <v>1</v>
      </c>
      <c r="G69" s="157" t="s">
        <v>1354</v>
      </c>
      <c r="H69" s="174"/>
      <c r="I69" s="174" t="s">
        <v>1363</v>
      </c>
      <c r="J69" s="205" t="s">
        <v>294</v>
      </c>
      <c r="K69" s="68" t="s">
        <v>1373</v>
      </c>
      <c r="L69" s="69" t="s">
        <v>1357</v>
      </c>
      <c r="M69" s="157"/>
      <c r="N69" s="174"/>
      <c r="O69" s="175"/>
    </row>
    <row r="70" spans="1:15" x14ac:dyDescent="0.2">
      <c r="A70" s="70"/>
      <c r="B70" s="70" t="str">
        <f>'Residential Summary'!B69</f>
        <v>Dichloromethane (methylene chloride)</v>
      </c>
      <c r="C70" s="210" t="str">
        <f>'Residential Summary'!C69</f>
        <v>75-09-2</v>
      </c>
      <c r="D70" s="81" t="s">
        <v>1392</v>
      </c>
      <c r="E70" s="66">
        <v>158</v>
      </c>
      <c r="F70" s="67" t="s">
        <v>1357</v>
      </c>
      <c r="G70" s="157" t="s">
        <v>189</v>
      </c>
      <c r="H70" s="186" t="s">
        <v>1363</v>
      </c>
      <c r="I70" s="174"/>
      <c r="J70" s="205" t="s">
        <v>210</v>
      </c>
      <c r="K70" s="68" t="s">
        <v>1369</v>
      </c>
      <c r="L70" s="69">
        <v>9.9999999999999995E-7</v>
      </c>
      <c r="M70" s="157" t="s">
        <v>1359</v>
      </c>
      <c r="N70" s="174"/>
      <c r="O70" s="175" t="s">
        <v>1363</v>
      </c>
    </row>
    <row r="71" spans="1:15" x14ac:dyDescent="0.2">
      <c r="A71" s="70"/>
      <c r="B71" s="70" t="str">
        <f>'Residential Summary'!B70</f>
        <v>1,2 - Dichloropropane</v>
      </c>
      <c r="C71" s="210" t="str">
        <f>'Residential Summary'!C70</f>
        <v>78-87-5</v>
      </c>
      <c r="D71" s="81" t="s">
        <v>1392</v>
      </c>
      <c r="E71" s="66">
        <v>3</v>
      </c>
      <c r="F71" s="83">
        <v>1</v>
      </c>
      <c r="G71" s="157" t="s">
        <v>189</v>
      </c>
      <c r="H71" s="174"/>
      <c r="I71" s="174" t="s">
        <v>1363</v>
      </c>
      <c r="J71" s="193" t="s">
        <v>236</v>
      </c>
      <c r="K71" s="98" t="s">
        <v>1369</v>
      </c>
      <c r="L71" s="69">
        <v>5.9999999999999997E-7</v>
      </c>
      <c r="M71" s="157" t="s">
        <v>215</v>
      </c>
      <c r="N71" s="174"/>
      <c r="O71" s="175" t="s">
        <v>1363</v>
      </c>
    </row>
    <row r="72" spans="1:15" s="85" customFormat="1" x14ac:dyDescent="0.2">
      <c r="A72" s="123"/>
      <c r="B72" s="70" t="str">
        <f>'Residential Summary'!B71</f>
        <v>Ethyl benzene</v>
      </c>
      <c r="C72" s="210" t="str">
        <f>'Residential Summary'!C71</f>
        <v>100-41-4</v>
      </c>
      <c r="D72" s="81" t="s">
        <v>1392</v>
      </c>
      <c r="E72" s="82">
        <v>200</v>
      </c>
      <c r="F72" s="140">
        <v>1</v>
      </c>
      <c r="G72" s="157"/>
      <c r="H72" s="176"/>
      <c r="I72" s="174" t="s">
        <v>1363</v>
      </c>
      <c r="J72" s="193" t="s">
        <v>606</v>
      </c>
      <c r="K72" s="98" t="s">
        <v>1373</v>
      </c>
      <c r="L72" s="84" t="s">
        <v>1357</v>
      </c>
      <c r="M72" s="157"/>
      <c r="N72" s="176"/>
      <c r="O72" s="175"/>
    </row>
    <row r="73" spans="1:15" s="85" customFormat="1" ht="24" customHeight="1" x14ac:dyDescent="0.2">
      <c r="A73" s="70"/>
      <c r="B73" s="70" t="str">
        <f>'Residential Summary'!B72</f>
        <v>Hexane</v>
      </c>
      <c r="C73" s="210" t="str">
        <f>'Residential Summary'!C72</f>
        <v>110-54-3</v>
      </c>
      <c r="D73" s="81" t="s">
        <v>1392</v>
      </c>
      <c r="E73" s="66">
        <v>100</v>
      </c>
      <c r="F73" s="237">
        <v>1</v>
      </c>
      <c r="G73" s="157" t="s">
        <v>239</v>
      </c>
      <c r="H73" s="174"/>
      <c r="I73" s="180" t="s">
        <v>1363</v>
      </c>
      <c r="J73" s="193" t="s">
        <v>872</v>
      </c>
      <c r="K73" s="98" t="s">
        <v>1357</v>
      </c>
      <c r="L73" s="69" t="s">
        <v>1357</v>
      </c>
      <c r="M73" s="157"/>
      <c r="N73" s="174"/>
      <c r="O73" s="177"/>
    </row>
    <row r="74" spans="1:15" x14ac:dyDescent="0.2">
      <c r="A74" s="70"/>
      <c r="B74" s="70" t="str">
        <f>'Residential Summary'!B73</f>
        <v>Methyl ethyl ketone (2-butanone)</v>
      </c>
      <c r="C74" s="210" t="str">
        <f>'Residential Summary'!C73</f>
        <v>78-93-3</v>
      </c>
      <c r="D74" s="81" t="s">
        <v>1392</v>
      </c>
      <c r="E74" s="66">
        <v>6000</v>
      </c>
      <c r="F74" s="83">
        <v>1</v>
      </c>
      <c r="G74" s="157" t="s">
        <v>189</v>
      </c>
      <c r="H74" s="174"/>
      <c r="I74" s="174" t="s">
        <v>1363</v>
      </c>
      <c r="J74" s="193" t="s">
        <v>742</v>
      </c>
      <c r="K74" s="68" t="s">
        <v>1357</v>
      </c>
      <c r="L74" s="69" t="s">
        <v>1357</v>
      </c>
      <c r="M74" s="157"/>
      <c r="N74" s="174"/>
      <c r="O74" s="175"/>
    </row>
    <row r="75" spans="1:15" x14ac:dyDescent="0.2">
      <c r="A75" s="70"/>
      <c r="B75" s="70" t="str">
        <f>'Residential Summary'!B74</f>
        <v>Methyl isobutyl ketone (MIBK)</v>
      </c>
      <c r="C75" s="210" t="str">
        <f>'Residential Summary'!C74</f>
        <v>108-10-1</v>
      </c>
      <c r="D75" s="81" t="s">
        <v>1392</v>
      </c>
      <c r="E75" s="66">
        <v>4500</v>
      </c>
      <c r="F75" s="67">
        <v>1</v>
      </c>
      <c r="G75" s="157" t="s">
        <v>743</v>
      </c>
      <c r="H75" s="174"/>
      <c r="I75" s="174" t="s">
        <v>1363</v>
      </c>
      <c r="J75" s="205" t="s">
        <v>744</v>
      </c>
      <c r="K75" s="68" t="s">
        <v>1357</v>
      </c>
      <c r="L75" s="69" t="s">
        <v>1357</v>
      </c>
      <c r="M75" s="157"/>
      <c r="N75" s="174"/>
      <c r="O75" s="175"/>
    </row>
    <row r="76" spans="1:15" x14ac:dyDescent="0.2">
      <c r="A76" s="70"/>
      <c r="B76" s="70" t="str">
        <f>'Residential Summary'!B75</f>
        <v>Naphthalene</v>
      </c>
      <c r="C76" s="210" t="str">
        <f>'Residential Summary'!C75</f>
        <v>91-20-3</v>
      </c>
      <c r="D76" s="81" t="s">
        <v>1392</v>
      </c>
      <c r="E76" s="66">
        <v>78</v>
      </c>
      <c r="F76" s="67">
        <v>1</v>
      </c>
      <c r="G76" s="157"/>
      <c r="H76" s="174"/>
      <c r="I76" s="174" t="s">
        <v>1363</v>
      </c>
      <c r="J76" s="193" t="s">
        <v>244</v>
      </c>
      <c r="K76" s="68" t="s">
        <v>1373</v>
      </c>
      <c r="L76" s="69" t="s">
        <v>1357</v>
      </c>
      <c r="M76" s="157"/>
      <c r="N76" s="174"/>
      <c r="O76" s="175"/>
    </row>
    <row r="77" spans="1:15" s="85" customFormat="1" x14ac:dyDescent="0.2">
      <c r="A77" s="123"/>
      <c r="B77" s="70" t="str">
        <f>'Residential Summary'!B76</f>
        <v>n-Propylbenzene</v>
      </c>
      <c r="C77" s="210" t="str">
        <f>'Residential Summary'!C76</f>
        <v>103-65-1</v>
      </c>
      <c r="D77" s="81" t="s">
        <v>1392</v>
      </c>
      <c r="E77" s="66">
        <v>200</v>
      </c>
      <c r="F77" s="140">
        <v>1</v>
      </c>
      <c r="G77" s="157"/>
      <c r="H77" s="174"/>
      <c r="I77" s="174" t="s">
        <v>1363</v>
      </c>
      <c r="J77" s="205" t="s">
        <v>633</v>
      </c>
      <c r="K77" s="98" t="s">
        <v>1357</v>
      </c>
      <c r="L77" s="67" t="s">
        <v>1357</v>
      </c>
      <c r="M77" s="157"/>
      <c r="N77" s="174"/>
      <c r="O77" s="175"/>
    </row>
    <row r="78" spans="1:15" ht="21.75" x14ac:dyDescent="0.2">
      <c r="A78" s="70"/>
      <c r="B78" s="70" t="str">
        <f>'Residential Summary'!B77</f>
        <v>Styrene</v>
      </c>
      <c r="C78" s="210" t="str">
        <f>'Residential Summary'!C77</f>
        <v>100-42-5</v>
      </c>
      <c r="D78" s="81" t="s">
        <v>1392</v>
      </c>
      <c r="E78" s="66">
        <v>1450</v>
      </c>
      <c r="F78" s="140">
        <v>1</v>
      </c>
      <c r="G78" s="157"/>
      <c r="H78" s="174"/>
      <c r="I78" s="174" t="s">
        <v>1363</v>
      </c>
      <c r="J78" s="193" t="s">
        <v>634</v>
      </c>
      <c r="K78" s="68" t="s">
        <v>200</v>
      </c>
      <c r="L78" s="188" t="s">
        <v>248</v>
      </c>
      <c r="M78" s="157"/>
      <c r="N78" s="174"/>
      <c r="O78" s="175"/>
    </row>
    <row r="79" spans="1:15" x14ac:dyDescent="0.2">
      <c r="A79" s="70"/>
      <c r="B79" s="70" t="str">
        <f>'Residential Summary'!B78</f>
        <v>1,1,1,2 - Tetrachloroethane</v>
      </c>
      <c r="C79" s="210" t="str">
        <f>'Residential Summary'!C78</f>
        <v>630-20-6</v>
      </c>
      <c r="D79" s="81" t="s">
        <v>1392</v>
      </c>
      <c r="E79" s="66">
        <v>45</v>
      </c>
      <c r="F79" s="67" t="s">
        <v>1357</v>
      </c>
      <c r="G79" s="157" t="s">
        <v>189</v>
      </c>
      <c r="H79" s="186" t="s">
        <v>1363</v>
      </c>
      <c r="I79" s="174" t="s">
        <v>200</v>
      </c>
      <c r="J79" s="205" t="s">
        <v>250</v>
      </c>
      <c r="K79" s="68" t="s">
        <v>215</v>
      </c>
      <c r="L79" s="69">
        <v>9.9999999999999995E-7</v>
      </c>
      <c r="M79" s="157" t="s">
        <v>1362</v>
      </c>
      <c r="N79" s="174"/>
      <c r="O79" s="175" t="s">
        <v>1363</v>
      </c>
    </row>
    <row r="80" spans="1:15" x14ac:dyDescent="0.2">
      <c r="A80" s="70"/>
      <c r="B80" s="70" t="str">
        <f>'Residential Summary'!B79</f>
        <v>1,1,2,2 - Tetrachloroethane</v>
      </c>
      <c r="C80" s="210" t="str">
        <f>'Residential Summary'!C79</f>
        <v>79-34-5</v>
      </c>
      <c r="D80" s="81" t="s">
        <v>1392</v>
      </c>
      <c r="E80" s="66">
        <v>6.5</v>
      </c>
      <c r="F80" s="67" t="s">
        <v>1357</v>
      </c>
      <c r="G80" s="157"/>
      <c r="H80" s="186" t="s">
        <v>1363</v>
      </c>
      <c r="I80" s="174" t="s">
        <v>200</v>
      </c>
      <c r="J80" s="205" t="s">
        <v>1150</v>
      </c>
      <c r="K80" s="68" t="s">
        <v>215</v>
      </c>
      <c r="L80" s="69">
        <v>9.9999999999999995E-7</v>
      </c>
      <c r="M80" s="157" t="s">
        <v>1362</v>
      </c>
      <c r="N80" s="174"/>
      <c r="O80" s="175" t="s">
        <v>1363</v>
      </c>
    </row>
    <row r="81" spans="1:15" x14ac:dyDescent="0.2">
      <c r="A81" s="70"/>
      <c r="B81" s="70" t="str">
        <f>'Residential Summary'!B80</f>
        <v>Tetrachloroethylene (PCE)</v>
      </c>
      <c r="C81" s="210" t="str">
        <f>'Residential Summary'!C80</f>
        <v>127-18-4</v>
      </c>
      <c r="D81" s="81" t="s">
        <v>1392</v>
      </c>
      <c r="E81" s="66">
        <v>131</v>
      </c>
      <c r="F81" s="67" t="s">
        <v>1357</v>
      </c>
      <c r="G81" s="157" t="s">
        <v>189</v>
      </c>
      <c r="H81" s="186" t="s">
        <v>1363</v>
      </c>
      <c r="I81" s="174"/>
      <c r="J81" s="205" t="s">
        <v>1152</v>
      </c>
      <c r="K81" s="68" t="s">
        <v>1153</v>
      </c>
      <c r="L81" s="69">
        <v>9.9999999999999995E-7</v>
      </c>
      <c r="M81" s="157" t="s">
        <v>1354</v>
      </c>
      <c r="N81" s="174"/>
      <c r="O81" s="175" t="s">
        <v>1363</v>
      </c>
    </row>
    <row r="82" spans="1:15" x14ac:dyDescent="0.2">
      <c r="A82" s="70"/>
      <c r="B82" s="70" t="str">
        <f>'Residential Summary'!B81</f>
        <v>Toluene</v>
      </c>
      <c r="C82" s="210" t="str">
        <f>'Residential Summary'!C81</f>
        <v>108-88-3</v>
      </c>
      <c r="D82" s="81" t="s">
        <v>1392</v>
      </c>
      <c r="E82" s="66">
        <v>215</v>
      </c>
      <c r="F82" s="67">
        <v>1</v>
      </c>
      <c r="G82" s="157" t="s">
        <v>1354</v>
      </c>
      <c r="H82" s="174"/>
      <c r="I82" s="174" t="s">
        <v>1363</v>
      </c>
      <c r="J82" s="205" t="s">
        <v>417</v>
      </c>
      <c r="K82" s="98" t="s">
        <v>1373</v>
      </c>
      <c r="L82" s="69" t="s">
        <v>1357</v>
      </c>
      <c r="M82" s="157"/>
      <c r="N82" s="174"/>
      <c r="O82" s="175"/>
    </row>
    <row r="83" spans="1:15" x14ac:dyDescent="0.2">
      <c r="A83" s="70"/>
      <c r="B83" s="70" t="str">
        <f>'Residential Summary'!B82</f>
        <v>1,2,4 - Trichlorobenzene</v>
      </c>
      <c r="C83" s="210" t="str">
        <f>'Residential Summary'!C82</f>
        <v>120-82-1</v>
      </c>
      <c r="D83" s="81" t="s">
        <v>1392</v>
      </c>
      <c r="E83" s="66" t="s">
        <v>1357</v>
      </c>
      <c r="F83" s="67" t="s">
        <v>1357</v>
      </c>
      <c r="G83" s="157" t="s">
        <v>189</v>
      </c>
      <c r="H83" s="186" t="s">
        <v>1363</v>
      </c>
      <c r="I83" s="174" t="s">
        <v>200</v>
      </c>
      <c r="J83" s="205" t="s">
        <v>1157</v>
      </c>
      <c r="K83" s="98" t="s">
        <v>1373</v>
      </c>
      <c r="L83" s="69" t="s">
        <v>1357</v>
      </c>
      <c r="M83" s="157"/>
      <c r="N83" s="174"/>
      <c r="O83" s="175"/>
    </row>
    <row r="84" spans="1:15" x14ac:dyDescent="0.2">
      <c r="A84" s="70"/>
      <c r="B84" s="70" t="str">
        <f>'Residential Summary'!B83</f>
        <v>1,1,1 - Trichloroethane</v>
      </c>
      <c r="C84" s="210" t="str">
        <f>'Residential Summary'!C83</f>
        <v>71-55-6</v>
      </c>
      <c r="D84" s="81" t="s">
        <v>1392</v>
      </c>
      <c r="E84" s="66" t="s">
        <v>1357</v>
      </c>
      <c r="F84" s="67" t="s">
        <v>1357</v>
      </c>
      <c r="G84" s="157"/>
      <c r="H84" s="174"/>
      <c r="I84" s="174"/>
      <c r="J84" s="205" t="s">
        <v>1159</v>
      </c>
      <c r="K84" s="98" t="s">
        <v>1373</v>
      </c>
      <c r="L84" s="69" t="s">
        <v>1357</v>
      </c>
      <c r="M84" s="157"/>
      <c r="N84" s="174"/>
      <c r="O84" s="175"/>
    </row>
    <row r="85" spans="1:15" x14ac:dyDescent="0.2">
      <c r="A85" s="70"/>
      <c r="B85" s="70" t="str">
        <f>'Residential Summary'!B84</f>
        <v>1,1,2 - Trichloroethane</v>
      </c>
      <c r="C85" s="210" t="str">
        <f>'Residential Summary'!C84</f>
        <v>79-00-5</v>
      </c>
      <c r="D85" s="81" t="s">
        <v>1392</v>
      </c>
      <c r="E85" s="66">
        <v>14</v>
      </c>
      <c r="F85" s="67" t="s">
        <v>1357</v>
      </c>
      <c r="G85" s="157" t="s">
        <v>189</v>
      </c>
      <c r="H85" s="186" t="s">
        <v>1363</v>
      </c>
      <c r="I85" s="174" t="s">
        <v>200</v>
      </c>
      <c r="J85" s="205" t="s">
        <v>1161</v>
      </c>
      <c r="K85" s="98" t="s">
        <v>215</v>
      </c>
      <c r="L85" s="69">
        <v>9.9999999999999995E-7</v>
      </c>
      <c r="M85" s="157" t="s">
        <v>1362</v>
      </c>
      <c r="N85" s="174"/>
      <c r="O85" s="175" t="s">
        <v>1363</v>
      </c>
    </row>
    <row r="86" spans="1:15" x14ac:dyDescent="0.2">
      <c r="A86" s="70"/>
      <c r="B86" s="70" t="str">
        <f>'Residential Summary'!B85</f>
        <v>Trichloroethylene (TCE)</v>
      </c>
      <c r="C86" s="210" t="str">
        <f>'Residential Summary'!C85</f>
        <v>79-01-6</v>
      </c>
      <c r="D86" s="81" t="s">
        <v>1392</v>
      </c>
      <c r="E86" s="66">
        <v>46</v>
      </c>
      <c r="F86" s="67" t="s">
        <v>1357</v>
      </c>
      <c r="G86" s="157"/>
      <c r="H86" s="174"/>
      <c r="I86" s="174"/>
      <c r="J86" s="205" t="s">
        <v>204</v>
      </c>
      <c r="K86" s="98" t="s">
        <v>1153</v>
      </c>
      <c r="L86" s="69">
        <v>9.9999999999999995E-7</v>
      </c>
      <c r="M86" s="157" t="s">
        <v>1354</v>
      </c>
      <c r="N86" s="174"/>
      <c r="O86" s="175" t="s">
        <v>1363</v>
      </c>
    </row>
    <row r="87" spans="1:15" s="85" customFormat="1" x14ac:dyDescent="0.2">
      <c r="A87" s="123"/>
      <c r="B87" s="70" t="str">
        <f>'Residential Summary'!B86</f>
        <v>Trichlorofluoromethane</v>
      </c>
      <c r="C87" s="210" t="str">
        <f>'Residential Summary'!C86</f>
        <v>75-69-4</v>
      </c>
      <c r="D87" s="81" t="s">
        <v>1392</v>
      </c>
      <c r="E87" s="82">
        <v>545</v>
      </c>
      <c r="F87" s="83">
        <v>1</v>
      </c>
      <c r="G87" s="157" t="s">
        <v>189</v>
      </c>
      <c r="H87" s="174"/>
      <c r="I87" s="174" t="s">
        <v>1363</v>
      </c>
      <c r="J87" s="189" t="s">
        <v>1164</v>
      </c>
      <c r="K87" s="98" t="s">
        <v>1357</v>
      </c>
      <c r="L87" s="84" t="s">
        <v>1357</v>
      </c>
      <c r="M87" s="157"/>
      <c r="N87" s="174"/>
      <c r="O87" s="175"/>
    </row>
    <row r="88" spans="1:15" s="85" customFormat="1" ht="21.75" x14ac:dyDescent="0.2">
      <c r="A88" s="123"/>
      <c r="B88" s="70" t="str">
        <f>'Residential Summary'!B87</f>
        <v>1,1,2-Trichloro-1,2,2-trifluoroethane (Freon 113)</v>
      </c>
      <c r="C88" s="210" t="str">
        <f>'Residential Summary'!C87</f>
        <v>76-13-1</v>
      </c>
      <c r="D88" s="81" t="s">
        <v>1392</v>
      </c>
      <c r="E88" s="82">
        <v>5430</v>
      </c>
      <c r="F88" s="140">
        <v>1</v>
      </c>
      <c r="G88" s="157" t="s">
        <v>189</v>
      </c>
      <c r="H88" s="176"/>
      <c r="I88" s="174" t="s">
        <v>1363</v>
      </c>
      <c r="J88" s="193" t="s">
        <v>863</v>
      </c>
      <c r="K88" s="98" t="s">
        <v>1357</v>
      </c>
      <c r="L88" s="84" t="s">
        <v>1357</v>
      </c>
      <c r="M88" s="157"/>
      <c r="N88" s="176"/>
      <c r="O88" s="175"/>
    </row>
    <row r="89" spans="1:15" s="85" customFormat="1" ht="21.75" x14ac:dyDescent="0.2">
      <c r="A89" s="123"/>
      <c r="B89" s="70" t="str">
        <f>'Residential Summary'!B88</f>
        <v>1,2,4-Trimethylbenzene</v>
      </c>
      <c r="C89" s="210" t="str">
        <f>'Residential Summary'!C88</f>
        <v>95-63-6</v>
      </c>
      <c r="D89" s="81" t="s">
        <v>1392</v>
      </c>
      <c r="E89" s="82">
        <v>70</v>
      </c>
      <c r="F89" s="67">
        <v>1</v>
      </c>
      <c r="G89" s="157" t="s">
        <v>1354</v>
      </c>
      <c r="H89" s="174"/>
      <c r="I89" s="174" t="s">
        <v>1363</v>
      </c>
      <c r="J89" s="206" t="s">
        <v>1169</v>
      </c>
      <c r="K89" s="98" t="s">
        <v>1357</v>
      </c>
      <c r="L89" s="84" t="s">
        <v>1357</v>
      </c>
      <c r="M89" s="157"/>
      <c r="N89" s="174"/>
      <c r="O89" s="175"/>
    </row>
    <row r="90" spans="1:15" s="85" customFormat="1" ht="21.75" x14ac:dyDescent="0.2">
      <c r="A90" s="123"/>
      <c r="B90" s="70" t="str">
        <f>'Residential Summary'!B89</f>
        <v>1,3,5-Trimethylbenzene</v>
      </c>
      <c r="C90" s="210" t="str">
        <f>'Residential Summary'!C89</f>
        <v>108-67-8</v>
      </c>
      <c r="D90" s="81" t="s">
        <v>1392</v>
      </c>
      <c r="E90" s="82">
        <v>30</v>
      </c>
      <c r="F90" s="83">
        <v>1</v>
      </c>
      <c r="G90" s="157" t="s">
        <v>1354</v>
      </c>
      <c r="H90" s="174"/>
      <c r="I90" s="174" t="s">
        <v>1363</v>
      </c>
      <c r="J90" s="206" t="s">
        <v>1169</v>
      </c>
      <c r="K90" s="98" t="s">
        <v>1357</v>
      </c>
      <c r="L90" s="84" t="s">
        <v>1357</v>
      </c>
      <c r="M90" s="157"/>
      <c r="N90" s="174"/>
      <c r="O90" s="175"/>
    </row>
    <row r="91" spans="1:15" x14ac:dyDescent="0.2">
      <c r="A91" s="70"/>
      <c r="B91" s="70" t="str">
        <f>'Residential Summary'!B90</f>
        <v>Vinyl chloride</v>
      </c>
      <c r="C91" s="210" t="str">
        <f>'Residential Summary'!C90</f>
        <v>75-01-4</v>
      </c>
      <c r="D91" s="81" t="s">
        <v>1392</v>
      </c>
      <c r="E91" s="66">
        <v>3</v>
      </c>
      <c r="F91" s="67">
        <v>0.6</v>
      </c>
      <c r="G91" s="157" t="s">
        <v>1365</v>
      </c>
      <c r="H91" s="174" t="s">
        <v>1355</v>
      </c>
      <c r="I91" s="174" t="s">
        <v>1363</v>
      </c>
      <c r="J91" s="205" t="s">
        <v>747</v>
      </c>
      <c r="K91" s="68" t="s">
        <v>746</v>
      </c>
      <c r="L91" s="69">
        <v>9.9999999999999995E-7</v>
      </c>
      <c r="M91" s="157" t="s">
        <v>1362</v>
      </c>
      <c r="N91" s="174"/>
      <c r="O91" s="175" t="s">
        <v>1363</v>
      </c>
    </row>
    <row r="92" spans="1:15" ht="21.75" x14ac:dyDescent="0.2">
      <c r="A92" s="70"/>
      <c r="B92" s="70" t="str">
        <f>'Residential Summary'!B91</f>
        <v>Xylenes (mixed)</v>
      </c>
      <c r="C92" s="210" t="str">
        <f>'Residential Summary'!C91</f>
        <v>1330-20-7</v>
      </c>
      <c r="D92" s="81" t="s">
        <v>1392</v>
      </c>
      <c r="E92" s="66">
        <v>353</v>
      </c>
      <c r="F92" s="237">
        <v>1</v>
      </c>
      <c r="G92" s="157" t="s">
        <v>1365</v>
      </c>
      <c r="H92" s="174"/>
      <c r="I92" s="174" t="s">
        <v>1363</v>
      </c>
      <c r="J92" s="193" t="s">
        <v>635</v>
      </c>
      <c r="K92" s="68" t="s">
        <v>1357</v>
      </c>
      <c r="L92" s="69" t="s">
        <v>1357</v>
      </c>
      <c r="M92" s="157" t="s">
        <v>1362</v>
      </c>
      <c r="N92" s="174"/>
      <c r="O92" s="175"/>
    </row>
    <row r="93" spans="1:15" x14ac:dyDescent="0.2">
      <c r="A93" s="211" t="str">
        <f>'Residential Summary'!A92</f>
        <v>Non/Semi Volatile Organics</v>
      </c>
      <c r="B93" s="70"/>
      <c r="C93" s="210"/>
      <c r="D93" s="81"/>
      <c r="E93" s="66"/>
      <c r="F93" s="67"/>
      <c r="G93" s="157"/>
      <c r="H93" s="174"/>
      <c r="I93" s="174"/>
      <c r="J93" s="189"/>
      <c r="K93" s="68"/>
      <c r="L93" s="69"/>
      <c r="M93" s="157"/>
      <c r="N93" s="174"/>
      <c r="O93" s="175"/>
    </row>
    <row r="94" spans="1:15" s="85" customFormat="1" ht="21.75" customHeight="1" x14ac:dyDescent="0.2">
      <c r="A94" s="211">
        <f>'Residential Summary'!A93</f>
        <v>0</v>
      </c>
      <c r="B94" s="70" t="str">
        <f>'Residential Summary'!B93</f>
        <v>Benzoic acid</v>
      </c>
      <c r="C94" s="210" t="str">
        <f>'Residential Summary'!C93</f>
        <v>65-85-0</v>
      </c>
      <c r="D94" s="91"/>
      <c r="E94" s="82">
        <v>100000</v>
      </c>
      <c r="F94" s="140">
        <v>1</v>
      </c>
      <c r="G94" s="174"/>
      <c r="H94" s="176"/>
      <c r="I94" s="174"/>
      <c r="J94" s="193" t="s">
        <v>636</v>
      </c>
      <c r="K94" s="98" t="s">
        <v>1373</v>
      </c>
      <c r="L94" s="84" t="s">
        <v>1357</v>
      </c>
      <c r="M94" s="157"/>
      <c r="N94" s="176"/>
      <c r="O94" s="175"/>
    </row>
    <row r="95" spans="1:15" s="85" customFormat="1" x14ac:dyDescent="0.2">
      <c r="A95" s="211">
        <f>'Residential Summary'!A94</f>
        <v>0</v>
      </c>
      <c r="B95" s="70" t="str">
        <f>'Residential Summary'!B94</f>
        <v>Benzyl alcohol</v>
      </c>
      <c r="C95" s="210" t="str">
        <f>'Residential Summary'!C94</f>
        <v>100-51-6</v>
      </c>
      <c r="D95" s="81"/>
      <c r="E95" s="82" t="s">
        <v>1357</v>
      </c>
      <c r="F95" s="83" t="s">
        <v>1357</v>
      </c>
      <c r="G95" s="157"/>
      <c r="H95" s="174"/>
      <c r="I95" s="174"/>
      <c r="J95" s="205" t="s">
        <v>232</v>
      </c>
      <c r="K95" s="98" t="s">
        <v>1357</v>
      </c>
      <c r="L95" s="84" t="s">
        <v>1357</v>
      </c>
      <c r="M95" s="157"/>
      <c r="N95" s="174"/>
      <c r="O95" s="175"/>
    </row>
    <row r="96" spans="1:15" x14ac:dyDescent="0.2">
      <c r="A96" s="211">
        <f>'Residential Summary'!A95</f>
        <v>0</v>
      </c>
      <c r="B96" s="70" t="str">
        <f>'Residential Summary'!B95</f>
        <v>Bis (2 - chloroethyl)ether</v>
      </c>
      <c r="C96" s="210" t="str">
        <f>'Residential Summary'!C95</f>
        <v>111-44-4</v>
      </c>
      <c r="D96" s="81"/>
      <c r="E96" s="66">
        <v>4</v>
      </c>
      <c r="F96" s="67" t="s">
        <v>1357</v>
      </c>
      <c r="G96" s="157"/>
      <c r="H96" s="174"/>
      <c r="I96" s="174"/>
      <c r="J96" s="205" t="s">
        <v>204</v>
      </c>
      <c r="K96" s="98" t="s">
        <v>1369</v>
      </c>
      <c r="L96" s="69">
        <v>9.9999999999999995E-7</v>
      </c>
      <c r="M96" s="157" t="s">
        <v>1362</v>
      </c>
      <c r="N96" s="174"/>
      <c r="O96" s="175" t="s">
        <v>1363</v>
      </c>
    </row>
    <row r="97" spans="1:15" x14ac:dyDescent="0.2">
      <c r="A97" s="211">
        <f>'Residential Summary'!A96</f>
        <v>0</v>
      </c>
      <c r="B97" s="70" t="str">
        <f>'Residential Summary'!B96</f>
        <v>Bis (chloromethyl) ether</v>
      </c>
      <c r="C97" s="210" t="str">
        <f>'Residential Summary'!C96</f>
        <v>542-88-1</v>
      </c>
      <c r="D97" s="81"/>
      <c r="E97" s="66">
        <v>3.5000000000000001E-3</v>
      </c>
      <c r="F97" s="67" t="s">
        <v>1357</v>
      </c>
      <c r="G97" s="157"/>
      <c r="H97" s="174"/>
      <c r="I97" s="174"/>
      <c r="J97" s="205" t="s">
        <v>204</v>
      </c>
      <c r="K97" s="98" t="s">
        <v>1365</v>
      </c>
      <c r="L97" s="69">
        <v>9.9999999999999995E-7</v>
      </c>
      <c r="M97" s="157" t="s">
        <v>1362</v>
      </c>
      <c r="N97" s="174"/>
      <c r="O97" s="175" t="s">
        <v>1363</v>
      </c>
    </row>
    <row r="98" spans="1:15" x14ac:dyDescent="0.2">
      <c r="A98" s="211">
        <f>'Residential Summary'!A97</f>
        <v>0</v>
      </c>
      <c r="B98" s="70" t="str">
        <f>'Residential Summary'!B97</f>
        <v>Bromoform (tribromomethane)</v>
      </c>
      <c r="C98" s="210" t="str">
        <f>'Residential Summary'!C97</f>
        <v>75-25-2</v>
      </c>
      <c r="D98" s="81"/>
      <c r="E98" s="66">
        <v>650</v>
      </c>
      <c r="F98" s="67" t="s">
        <v>1357</v>
      </c>
      <c r="G98" s="157" t="s">
        <v>189</v>
      </c>
      <c r="H98" s="174" t="s">
        <v>1363</v>
      </c>
      <c r="I98" s="174" t="s">
        <v>200</v>
      </c>
      <c r="J98" s="205" t="s">
        <v>210</v>
      </c>
      <c r="K98" s="98" t="s">
        <v>1369</v>
      </c>
      <c r="L98" s="69">
        <v>9.9999999999999995E-7</v>
      </c>
      <c r="M98" s="157" t="s">
        <v>1362</v>
      </c>
      <c r="N98" s="174"/>
      <c r="O98" s="175" t="s">
        <v>1363</v>
      </c>
    </row>
    <row r="99" spans="1:15" s="85" customFormat="1" ht="21.75" x14ac:dyDescent="0.2">
      <c r="A99" s="211">
        <f>'Residential Summary'!A98</f>
        <v>0</v>
      </c>
      <c r="B99" s="70" t="str">
        <f>'Residential Summary'!B98</f>
        <v>Butyl benzylphthalate</v>
      </c>
      <c r="C99" s="210" t="str">
        <f>'Residential Summary'!C98</f>
        <v>85-68-7</v>
      </c>
      <c r="D99" s="81"/>
      <c r="E99" s="82">
        <v>31450</v>
      </c>
      <c r="F99" s="83">
        <v>1</v>
      </c>
      <c r="G99" s="157" t="s">
        <v>189</v>
      </c>
      <c r="H99" s="174" t="s">
        <v>1363</v>
      </c>
      <c r="I99" s="174" t="s">
        <v>1355</v>
      </c>
      <c r="J99" s="193" t="s">
        <v>873</v>
      </c>
      <c r="K99" s="98" t="s">
        <v>215</v>
      </c>
      <c r="L99" s="84" t="s">
        <v>1357</v>
      </c>
      <c r="M99" s="157"/>
      <c r="N99" s="174"/>
      <c r="O99" s="175"/>
    </row>
    <row r="100" spans="1:15" x14ac:dyDescent="0.2">
      <c r="A100" s="211">
        <f>'Residential Summary'!A99</f>
        <v>0</v>
      </c>
      <c r="B100" s="70" t="str">
        <f>'Residential Summary'!B99</f>
        <v>Dibenzofuran</v>
      </c>
      <c r="C100" s="210" t="str">
        <f>'Residential Summary'!C99</f>
        <v>132-64-9</v>
      </c>
      <c r="D100" s="81"/>
      <c r="E100" s="66" t="s">
        <v>1357</v>
      </c>
      <c r="F100" s="67" t="s">
        <v>1357</v>
      </c>
      <c r="G100" s="157"/>
      <c r="H100" s="174"/>
      <c r="I100" s="174"/>
      <c r="J100" s="205" t="s">
        <v>1183</v>
      </c>
      <c r="K100" s="68" t="s">
        <v>1357</v>
      </c>
      <c r="L100" s="69" t="s">
        <v>1357</v>
      </c>
      <c r="M100" s="157"/>
      <c r="N100" s="174"/>
      <c r="O100" s="175"/>
    </row>
    <row r="101" spans="1:15" x14ac:dyDescent="0.2">
      <c r="A101" s="211">
        <f>'Residential Summary'!A100</f>
        <v>0</v>
      </c>
      <c r="B101" s="70" t="str">
        <f>'Residential Summary'!B100</f>
        <v>1,4 - Dibromobenzene</v>
      </c>
      <c r="C101" s="210" t="str">
        <f>'Residential Summary'!C100</f>
        <v>106-37-6</v>
      </c>
      <c r="D101" s="81"/>
      <c r="E101" s="66">
        <v>15000</v>
      </c>
      <c r="F101" s="67">
        <v>1</v>
      </c>
      <c r="G101" s="157" t="s">
        <v>189</v>
      </c>
      <c r="H101" s="186" t="s">
        <v>1363</v>
      </c>
      <c r="I101" s="174" t="s">
        <v>200</v>
      </c>
      <c r="J101" s="205" t="s">
        <v>232</v>
      </c>
      <c r="K101" s="68" t="s">
        <v>1357</v>
      </c>
      <c r="L101" s="69" t="s">
        <v>1357</v>
      </c>
      <c r="M101" s="157"/>
      <c r="N101" s="174"/>
      <c r="O101" s="175"/>
    </row>
    <row r="102" spans="1:15" x14ac:dyDescent="0.2">
      <c r="A102" s="211">
        <f>'Residential Summary'!A101</f>
        <v>0</v>
      </c>
      <c r="B102" s="70" t="str">
        <f>'Residential Summary'!B101</f>
        <v>Dibromochloromethane</v>
      </c>
      <c r="C102" s="210" t="str">
        <f>'Residential Summary'!C101</f>
        <v>124-48-1</v>
      </c>
      <c r="D102" s="81"/>
      <c r="E102" s="66">
        <v>20</v>
      </c>
      <c r="F102" s="67" t="s">
        <v>1357</v>
      </c>
      <c r="G102" s="157" t="s">
        <v>189</v>
      </c>
      <c r="H102" s="174" t="s">
        <v>1363</v>
      </c>
      <c r="I102" s="174" t="s">
        <v>200</v>
      </c>
      <c r="J102" s="205" t="s">
        <v>229</v>
      </c>
      <c r="K102" s="68" t="s">
        <v>215</v>
      </c>
      <c r="L102" s="69">
        <v>9.9999999999999995E-7</v>
      </c>
      <c r="M102" s="157" t="s">
        <v>1354</v>
      </c>
      <c r="N102" s="174"/>
      <c r="O102" s="175" t="s">
        <v>1363</v>
      </c>
    </row>
    <row r="103" spans="1:15" ht="21.75" x14ac:dyDescent="0.2">
      <c r="A103" s="211">
        <f>'Residential Summary'!A102</f>
        <v>0</v>
      </c>
      <c r="B103" s="70" t="str">
        <f>'Residential Summary'!B102</f>
        <v>Dibutyl phthalate</v>
      </c>
      <c r="C103" s="210" t="str">
        <f>'Residential Summary'!C102</f>
        <v>84-74-2</v>
      </c>
      <c r="D103" s="81"/>
      <c r="E103" s="66">
        <v>100000</v>
      </c>
      <c r="F103" s="140">
        <v>1</v>
      </c>
      <c r="G103" s="157" t="s">
        <v>189</v>
      </c>
      <c r="H103" s="174" t="s">
        <v>1363</v>
      </c>
      <c r="I103" s="174" t="s">
        <v>1355</v>
      </c>
      <c r="J103" s="193" t="s">
        <v>605</v>
      </c>
      <c r="K103" s="68" t="s">
        <v>1373</v>
      </c>
      <c r="L103" s="69" t="s">
        <v>1357</v>
      </c>
      <c r="M103" s="157"/>
      <c r="N103" s="174"/>
      <c r="O103" s="175"/>
    </row>
    <row r="104" spans="1:15" ht="21.75" x14ac:dyDescent="0.2">
      <c r="A104" s="211">
        <f>'Residential Summary'!A103</f>
        <v>0</v>
      </c>
      <c r="B104" s="70" t="str">
        <f>'Residential Summary'!B103</f>
        <v>1,2 - Dichlorobenzene</v>
      </c>
      <c r="C104" s="210" t="str">
        <f>'Residential Summary'!C103</f>
        <v>95-50-1</v>
      </c>
      <c r="D104" s="81"/>
      <c r="E104" s="66">
        <v>1390</v>
      </c>
      <c r="F104" s="67">
        <v>1</v>
      </c>
      <c r="G104" s="157" t="s">
        <v>189</v>
      </c>
      <c r="H104" s="174" t="s">
        <v>1370</v>
      </c>
      <c r="I104" s="174" t="s">
        <v>1363</v>
      </c>
      <c r="J104" s="205" t="s">
        <v>1357</v>
      </c>
      <c r="K104" s="68" t="s">
        <v>1373</v>
      </c>
      <c r="L104" s="69" t="s">
        <v>1357</v>
      </c>
      <c r="M104" s="157"/>
      <c r="N104" s="174"/>
      <c r="O104" s="175"/>
    </row>
    <row r="105" spans="1:15" x14ac:dyDescent="0.2">
      <c r="A105" s="211">
        <f>'Residential Summary'!A104</f>
        <v>0</v>
      </c>
      <c r="B105" s="70" t="str">
        <f>'Residential Summary'!B104</f>
        <v>1,3 - Dichlorobenzene</v>
      </c>
      <c r="C105" s="210" t="str">
        <f>'Residential Summary'!C104</f>
        <v>541-73-1</v>
      </c>
      <c r="D105" s="81"/>
      <c r="E105" s="66" t="s">
        <v>1357</v>
      </c>
      <c r="F105" s="67" t="s">
        <v>1357</v>
      </c>
      <c r="G105" s="157"/>
      <c r="H105" s="174"/>
      <c r="I105" s="174"/>
      <c r="J105" s="205" t="s">
        <v>1189</v>
      </c>
      <c r="K105" s="68" t="s">
        <v>1373</v>
      </c>
      <c r="L105" s="69" t="s">
        <v>1357</v>
      </c>
      <c r="M105" s="157"/>
      <c r="N105" s="174"/>
      <c r="O105" s="175"/>
    </row>
    <row r="106" spans="1:15" ht="21.75" x14ac:dyDescent="0.2">
      <c r="A106" s="211">
        <f>'Residential Summary'!A105</f>
        <v>0</v>
      </c>
      <c r="B106" s="70" t="str">
        <f>'Residential Summary'!B105</f>
        <v>1,4 - Dichlorobenzene</v>
      </c>
      <c r="C106" s="210" t="str">
        <f>'Residential Summary'!C105</f>
        <v>106-46-7</v>
      </c>
      <c r="D106" s="81"/>
      <c r="E106" s="66">
        <v>38</v>
      </c>
      <c r="F106" s="209">
        <v>0.05</v>
      </c>
      <c r="G106" s="157" t="s">
        <v>239</v>
      </c>
      <c r="H106" s="174" t="s">
        <v>1370</v>
      </c>
      <c r="I106" s="174" t="s">
        <v>1363</v>
      </c>
      <c r="J106" s="205" t="s">
        <v>229</v>
      </c>
      <c r="K106" s="68" t="s">
        <v>215</v>
      </c>
      <c r="L106" s="69">
        <v>9.9999999999999995E-7</v>
      </c>
      <c r="M106" s="157" t="s">
        <v>215</v>
      </c>
      <c r="N106" s="174"/>
      <c r="O106" s="175" t="s">
        <v>1363</v>
      </c>
    </row>
    <row r="107" spans="1:15" x14ac:dyDescent="0.2">
      <c r="A107" s="211">
        <f>'Residential Summary'!A106</f>
        <v>0</v>
      </c>
      <c r="B107" s="70" t="str">
        <f>'Residential Summary'!B106</f>
        <v>3,3' - Dichlorobenzidine</v>
      </c>
      <c r="C107" s="210" t="str">
        <f>'Residential Summary'!C106</f>
        <v>91-94-1</v>
      </c>
      <c r="D107" s="81"/>
      <c r="E107" s="66">
        <v>93</v>
      </c>
      <c r="F107" s="67" t="s">
        <v>1357</v>
      </c>
      <c r="G107" s="157"/>
      <c r="H107" s="174"/>
      <c r="I107" s="174"/>
      <c r="J107" s="205" t="s">
        <v>204</v>
      </c>
      <c r="K107" s="68" t="s">
        <v>1369</v>
      </c>
      <c r="L107" s="69">
        <v>9.9999999999999995E-7</v>
      </c>
      <c r="M107" s="157" t="s">
        <v>1362</v>
      </c>
      <c r="N107" s="174"/>
      <c r="O107" s="175" t="s">
        <v>1355</v>
      </c>
    </row>
    <row r="108" spans="1:15" x14ac:dyDescent="0.2">
      <c r="A108" s="211">
        <f>'Residential Summary'!A107</f>
        <v>0</v>
      </c>
      <c r="B108" s="70" t="str">
        <f>'Residential Summary'!B107</f>
        <v>2,4-Dichlorophenol</v>
      </c>
      <c r="C108" s="210" t="str">
        <f>'Residential Summary'!C107</f>
        <v>120-83-2</v>
      </c>
      <c r="D108" s="81"/>
      <c r="E108" s="82">
        <v>365</v>
      </c>
      <c r="F108" s="83">
        <v>1</v>
      </c>
      <c r="G108" s="157" t="s">
        <v>189</v>
      </c>
      <c r="H108" s="174"/>
      <c r="I108" s="174" t="s">
        <v>1355</v>
      </c>
      <c r="J108" s="189" t="s">
        <v>1193</v>
      </c>
      <c r="K108" s="98" t="s">
        <v>1357</v>
      </c>
      <c r="L108" s="84" t="s">
        <v>1357</v>
      </c>
      <c r="M108" s="157"/>
      <c r="N108" s="174"/>
      <c r="O108" s="175"/>
    </row>
    <row r="109" spans="1:15" x14ac:dyDescent="0.2">
      <c r="A109" s="211">
        <f>'Residential Summary'!A108</f>
        <v>0</v>
      </c>
      <c r="B109" s="70" t="str">
        <f>'Residential Summary'!B108</f>
        <v>Di(2 - ethylhexyl)phthalate (bis-ethylhexyl phthalate)</v>
      </c>
      <c r="C109" s="210" t="str">
        <f>'Residential Summary'!C108</f>
        <v>117-81-7</v>
      </c>
      <c r="D109" s="81" t="s">
        <v>1195</v>
      </c>
      <c r="E109" s="66">
        <v>5000</v>
      </c>
      <c r="F109" s="67" t="s">
        <v>1357</v>
      </c>
      <c r="G109" s="157"/>
      <c r="H109" s="174"/>
      <c r="I109" s="174"/>
      <c r="J109" s="205" t="s">
        <v>210</v>
      </c>
      <c r="K109" s="98" t="s">
        <v>1369</v>
      </c>
      <c r="L109" s="69">
        <v>9.9999999999999995E-7</v>
      </c>
      <c r="M109" s="157" t="s">
        <v>1362</v>
      </c>
      <c r="N109" s="174"/>
      <c r="O109" s="175" t="s">
        <v>1355</v>
      </c>
    </row>
    <row r="110" spans="1:15" x14ac:dyDescent="0.2">
      <c r="A110" s="211">
        <f>'Residential Summary'!A109</f>
        <v>0</v>
      </c>
      <c r="B110" s="70" t="str">
        <f>'Residential Summary'!B109</f>
        <v>2,4-Dimethylphenol</v>
      </c>
      <c r="C110" s="210" t="str">
        <f>'Residential Summary'!C109</f>
        <v>105-67-9</v>
      </c>
      <c r="D110" s="81"/>
      <c r="E110" s="66">
        <v>8200</v>
      </c>
      <c r="F110" s="67">
        <v>1</v>
      </c>
      <c r="G110" s="157" t="s">
        <v>189</v>
      </c>
      <c r="H110" s="174"/>
      <c r="I110" s="174" t="s">
        <v>1363</v>
      </c>
      <c r="J110" s="205" t="s">
        <v>1197</v>
      </c>
      <c r="K110" s="98" t="s">
        <v>1357</v>
      </c>
      <c r="L110" s="69" t="s">
        <v>1357</v>
      </c>
      <c r="M110" s="157"/>
      <c r="N110" s="174"/>
      <c r="O110" s="175"/>
    </row>
    <row r="111" spans="1:15" x14ac:dyDescent="0.2">
      <c r="A111" s="211">
        <f>'Residential Summary'!A110</f>
        <v>0</v>
      </c>
      <c r="B111" s="70" t="str">
        <f>'Residential Summary'!B110</f>
        <v>Di - n - octyl phthalate</v>
      </c>
      <c r="C111" s="210" t="str">
        <f>'Residential Summary'!C110</f>
        <v>117-84-0</v>
      </c>
      <c r="D111" s="81"/>
      <c r="E111" s="66">
        <v>3700</v>
      </c>
      <c r="F111" s="67">
        <v>1</v>
      </c>
      <c r="G111" s="157" t="s">
        <v>189</v>
      </c>
      <c r="H111" s="174" t="s">
        <v>1363</v>
      </c>
      <c r="I111" s="174" t="s">
        <v>1355</v>
      </c>
      <c r="J111" s="205" t="s">
        <v>190</v>
      </c>
      <c r="K111" s="98" t="s">
        <v>1357</v>
      </c>
      <c r="L111" s="69" t="s">
        <v>1357</v>
      </c>
      <c r="M111" s="157"/>
      <c r="N111" s="174"/>
      <c r="O111" s="175"/>
    </row>
    <row r="112" spans="1:15" x14ac:dyDescent="0.2">
      <c r="A112" s="211">
        <f>'Residential Summary'!A111</f>
        <v>0</v>
      </c>
      <c r="B112" s="70" t="str">
        <f>'Residential Summary'!B111</f>
        <v>1,4-Dioxane</v>
      </c>
      <c r="C112" s="210" t="str">
        <f>'Residential Summary'!C111</f>
        <v>123-91-1</v>
      </c>
      <c r="D112" s="81"/>
      <c r="E112" s="66">
        <v>225</v>
      </c>
      <c r="F112" s="67" t="s">
        <v>1357</v>
      </c>
      <c r="G112" s="157"/>
      <c r="H112" s="174"/>
      <c r="I112" s="174"/>
      <c r="J112" s="205"/>
      <c r="K112" s="98" t="s">
        <v>1369</v>
      </c>
      <c r="L112" s="69">
        <v>9.9999999999999995E-7</v>
      </c>
      <c r="M112" s="157" t="s">
        <v>1362</v>
      </c>
      <c r="N112" s="174"/>
      <c r="O112" s="175" t="s">
        <v>1363</v>
      </c>
    </row>
    <row r="113" spans="1:18" ht="21.75" x14ac:dyDescent="0.2">
      <c r="A113" s="211">
        <f>'Residential Summary'!A112</f>
        <v>0</v>
      </c>
      <c r="B113" s="70" t="str">
        <f>'Residential Summary'!B112</f>
        <v>Ethylene glycol</v>
      </c>
      <c r="C113" s="210" t="str">
        <f>'Residential Summary'!C112</f>
        <v>107-21-1</v>
      </c>
      <c r="D113" s="81"/>
      <c r="E113" s="66">
        <v>100000</v>
      </c>
      <c r="F113" s="140">
        <v>1</v>
      </c>
      <c r="G113" s="157" t="s">
        <v>189</v>
      </c>
      <c r="H113" s="174" t="s">
        <v>1363</v>
      </c>
      <c r="I113" s="174" t="s">
        <v>1355</v>
      </c>
      <c r="J113" s="193" t="s">
        <v>866</v>
      </c>
      <c r="K113" s="98" t="s">
        <v>1357</v>
      </c>
      <c r="L113" s="69" t="s">
        <v>1357</v>
      </c>
      <c r="M113" s="157"/>
      <c r="N113" s="174"/>
      <c r="O113" s="175"/>
    </row>
    <row r="114" spans="1:18" ht="21.75" x14ac:dyDescent="0.2">
      <c r="A114" s="211">
        <f>'Residential Summary'!A113</f>
        <v>0</v>
      </c>
      <c r="B114" s="70" t="str">
        <f>'Residential Summary'!B113</f>
        <v>Hexachlorobenzene</v>
      </c>
      <c r="C114" s="210" t="str">
        <f>'Residential Summary'!C113</f>
        <v>118-74-1</v>
      </c>
      <c r="D114" s="81"/>
      <c r="E114" s="66">
        <v>10</v>
      </c>
      <c r="F114" s="67" t="s">
        <v>1357</v>
      </c>
      <c r="G114" s="157"/>
      <c r="H114" s="174"/>
      <c r="I114" s="174"/>
      <c r="J114" s="205" t="s">
        <v>210</v>
      </c>
      <c r="K114" s="98" t="s">
        <v>1369</v>
      </c>
      <c r="L114" s="69">
        <v>9.9999999999999995E-7</v>
      </c>
      <c r="M114" s="157" t="s">
        <v>1362</v>
      </c>
      <c r="N114" s="174"/>
      <c r="O114" s="175" t="s">
        <v>1202</v>
      </c>
    </row>
    <row r="115" spans="1:18" x14ac:dyDescent="0.2">
      <c r="A115" s="211">
        <f>'Residential Summary'!A114</f>
        <v>0</v>
      </c>
      <c r="B115" s="70" t="str">
        <f>'Residential Summary'!B114</f>
        <v>Hexachlorobutadiene</v>
      </c>
      <c r="C115" s="210" t="str">
        <f>'Residential Summary'!C114</f>
        <v>87-68-3</v>
      </c>
      <c r="D115" s="81"/>
      <c r="E115" s="66">
        <v>73</v>
      </c>
      <c r="F115" s="67" t="s">
        <v>1357</v>
      </c>
      <c r="G115" s="157"/>
      <c r="H115" s="174"/>
      <c r="I115" s="174"/>
      <c r="J115" s="205" t="s">
        <v>225</v>
      </c>
      <c r="K115" s="98" t="s">
        <v>215</v>
      </c>
      <c r="L115" s="69">
        <v>9.9999999999999995E-7</v>
      </c>
      <c r="M115" s="157" t="s">
        <v>1362</v>
      </c>
      <c r="N115" s="174"/>
      <c r="O115" s="175" t="s">
        <v>1363</v>
      </c>
    </row>
    <row r="116" spans="1:18" x14ac:dyDescent="0.2">
      <c r="A116" s="211">
        <f>'Residential Summary'!A115</f>
        <v>0</v>
      </c>
      <c r="B116" s="70" t="str">
        <f>'Residential Summary'!B115</f>
        <v>Hexachlorocyclopentadiene</v>
      </c>
      <c r="C116" s="210" t="str">
        <f>'Residential Summary'!C115</f>
        <v>77-47-4</v>
      </c>
      <c r="D116" s="81"/>
      <c r="E116" s="66">
        <v>900</v>
      </c>
      <c r="F116" s="67">
        <v>1</v>
      </c>
      <c r="G116" s="157" t="s">
        <v>1365</v>
      </c>
      <c r="H116" s="174"/>
      <c r="I116" s="174" t="s">
        <v>1363</v>
      </c>
      <c r="J116" s="205" t="s">
        <v>787</v>
      </c>
      <c r="K116" s="98" t="s">
        <v>788</v>
      </c>
      <c r="L116" s="69" t="s">
        <v>1357</v>
      </c>
      <c r="M116" s="157" t="s">
        <v>1362</v>
      </c>
      <c r="N116" s="174"/>
      <c r="O116" s="175"/>
    </row>
    <row r="117" spans="1:18" x14ac:dyDescent="0.2">
      <c r="A117" s="211">
        <f>'Residential Summary'!A116</f>
        <v>0</v>
      </c>
      <c r="B117" s="70" t="str">
        <f>'Residential Summary'!B116</f>
        <v>Methanol</v>
      </c>
      <c r="C117" s="210" t="str">
        <f>'Residential Summary'!C116</f>
        <v>67-56-1</v>
      </c>
      <c r="D117" s="81"/>
      <c r="E117" s="66" t="s">
        <v>1357</v>
      </c>
      <c r="F117" s="67" t="s">
        <v>1357</v>
      </c>
      <c r="G117" s="157"/>
      <c r="H117" s="174"/>
      <c r="I117" s="174"/>
      <c r="J117" s="205" t="s">
        <v>1206</v>
      </c>
      <c r="K117" s="98" t="s">
        <v>1357</v>
      </c>
      <c r="L117" s="69" t="s">
        <v>1357</v>
      </c>
      <c r="M117" s="157"/>
      <c r="N117" s="174"/>
      <c r="O117" s="175"/>
    </row>
    <row r="118" spans="1:18" x14ac:dyDescent="0.2">
      <c r="A118" s="211">
        <f>'Residential Summary'!A117</f>
        <v>0</v>
      </c>
      <c r="B118" s="70" t="str">
        <f>'Residential Summary'!B117</f>
        <v>2 - Methylphenol (o-cresol)</v>
      </c>
      <c r="C118" s="210" t="str">
        <f>'Residential Summary'!C117</f>
        <v>95-48-7</v>
      </c>
      <c r="D118" s="81"/>
      <c r="E118" s="66" t="s">
        <v>1357</v>
      </c>
      <c r="F118" s="83" t="s">
        <v>1357</v>
      </c>
      <c r="G118" s="157"/>
      <c r="H118" s="176"/>
      <c r="I118" s="174"/>
      <c r="J118" s="193" t="s">
        <v>418</v>
      </c>
      <c r="K118" s="68" t="s">
        <v>215</v>
      </c>
      <c r="L118" s="69" t="s">
        <v>1357</v>
      </c>
      <c r="M118" s="157"/>
      <c r="N118" s="176"/>
      <c r="O118" s="175"/>
    </row>
    <row r="119" spans="1:18" x14ac:dyDescent="0.2">
      <c r="A119" s="211">
        <f>'Residential Summary'!A118</f>
        <v>0</v>
      </c>
      <c r="B119" s="70" t="str">
        <f>'Residential Summary'!B118</f>
        <v>3 - Methylphenol (m-cresol)</v>
      </c>
      <c r="C119" s="210" t="str">
        <f>'Residential Summary'!C118</f>
        <v>108-39-4</v>
      </c>
      <c r="D119" s="81"/>
      <c r="E119" s="66" t="s">
        <v>1357</v>
      </c>
      <c r="F119" s="83" t="s">
        <v>1357</v>
      </c>
      <c r="G119" s="157"/>
      <c r="H119" s="176"/>
      <c r="I119" s="174"/>
      <c r="J119" s="193" t="s">
        <v>418</v>
      </c>
      <c r="K119" s="68" t="s">
        <v>215</v>
      </c>
      <c r="L119" s="69" t="s">
        <v>1357</v>
      </c>
      <c r="M119" s="157"/>
      <c r="N119" s="176"/>
      <c r="O119" s="175"/>
    </row>
    <row r="120" spans="1:18" ht="21.75" x14ac:dyDescent="0.2">
      <c r="A120" s="211">
        <f>'Residential Summary'!A119</f>
        <v>0</v>
      </c>
      <c r="B120" s="70" t="str">
        <f>'Residential Summary'!B119</f>
        <v>4 - Methylphenol (p-cresol)</v>
      </c>
      <c r="C120" s="210" t="str">
        <f>'Residential Summary'!C119</f>
        <v>106-44-5</v>
      </c>
      <c r="D120" s="81"/>
      <c r="E120" s="66">
        <v>59</v>
      </c>
      <c r="F120" s="83">
        <v>1</v>
      </c>
      <c r="G120" s="157" t="s">
        <v>189</v>
      </c>
      <c r="H120" s="185" t="s">
        <v>1363</v>
      </c>
      <c r="I120" s="174" t="s">
        <v>1355</v>
      </c>
      <c r="J120" s="193" t="s">
        <v>610</v>
      </c>
      <c r="K120" s="68" t="s">
        <v>215</v>
      </c>
      <c r="L120" s="69" t="s">
        <v>1357</v>
      </c>
      <c r="M120" s="157"/>
      <c r="N120" s="176"/>
      <c r="O120" s="175"/>
    </row>
    <row r="121" spans="1:18" x14ac:dyDescent="0.2">
      <c r="A121" s="211">
        <f>'Residential Summary'!A120</f>
        <v>0</v>
      </c>
      <c r="B121" s="70" t="str">
        <f>'Residential Summary'!B120</f>
        <v>N-Nitrosodiphenylamine</v>
      </c>
      <c r="C121" s="210" t="str">
        <f>'Residential Summary'!C120</f>
        <v>86-30-6</v>
      </c>
      <c r="D121" s="81"/>
      <c r="E121" s="66">
        <v>5900</v>
      </c>
      <c r="F121" s="67" t="s">
        <v>1357</v>
      </c>
      <c r="G121" s="157"/>
      <c r="H121" s="174"/>
      <c r="I121" s="276"/>
      <c r="J121" s="205" t="s">
        <v>204</v>
      </c>
      <c r="K121" s="68" t="s">
        <v>1369</v>
      </c>
      <c r="L121" s="69">
        <v>9.9999999999999995E-7</v>
      </c>
      <c r="M121" s="157" t="s">
        <v>1362</v>
      </c>
      <c r="N121" s="174"/>
      <c r="O121" s="190" t="s">
        <v>1355</v>
      </c>
    </row>
    <row r="122" spans="1:18" s="85" customFormat="1" x14ac:dyDescent="0.2">
      <c r="A122" s="211">
        <f>'Residential Summary'!A121</f>
        <v>0</v>
      </c>
      <c r="B122" s="70" t="str">
        <f>'Residential Summary'!B121</f>
        <v>N-Nitrosodi-N-propylamine</v>
      </c>
      <c r="C122" s="210" t="str">
        <f>'Residential Summary'!C121</f>
        <v>621-64-7</v>
      </c>
      <c r="D122" s="81"/>
      <c r="E122" s="82">
        <v>1.3</v>
      </c>
      <c r="F122" s="83" t="s">
        <v>1357</v>
      </c>
      <c r="G122" s="157"/>
      <c r="H122" s="174"/>
      <c r="I122" s="276"/>
      <c r="J122" s="205" t="s">
        <v>204</v>
      </c>
      <c r="K122" s="98" t="s">
        <v>1369</v>
      </c>
      <c r="L122" s="84">
        <v>9.9999999999999995E-7</v>
      </c>
      <c r="M122" s="174" t="s">
        <v>1354</v>
      </c>
      <c r="N122" s="174"/>
      <c r="O122" s="190" t="s">
        <v>1363</v>
      </c>
    </row>
    <row r="123" spans="1:18" ht="21.75" x14ac:dyDescent="0.2">
      <c r="A123" s="211">
        <f>'Residential Summary'!A122</f>
        <v>0</v>
      </c>
      <c r="B123" s="70" t="str">
        <f>'Residential Summary'!B122</f>
        <v>Pentachlorophenol</v>
      </c>
      <c r="C123" s="210" t="str">
        <f>'Residential Summary'!C122</f>
        <v>87-86-5</v>
      </c>
      <c r="D123" s="81"/>
      <c r="E123" s="66">
        <v>160</v>
      </c>
      <c r="F123" s="67">
        <v>1</v>
      </c>
      <c r="G123" s="157" t="s">
        <v>1365</v>
      </c>
      <c r="H123" s="174" t="s">
        <v>1363</v>
      </c>
      <c r="I123" s="174" t="s">
        <v>1355</v>
      </c>
      <c r="J123" s="205" t="s">
        <v>789</v>
      </c>
      <c r="K123" s="68" t="s">
        <v>1369</v>
      </c>
      <c r="L123" s="69">
        <v>4.9999999999999998E-7</v>
      </c>
      <c r="M123" s="157" t="s">
        <v>1362</v>
      </c>
      <c r="N123" s="174"/>
      <c r="O123" s="175" t="s">
        <v>1175</v>
      </c>
    </row>
    <row r="124" spans="1:18" x14ac:dyDescent="0.2">
      <c r="A124" s="211">
        <f>'Residential Summary'!A123</f>
        <v>0</v>
      </c>
      <c r="B124" s="70" t="str">
        <f>'Residential Summary'!B123</f>
        <v>Perflurobutyric Acid (PFBA)</v>
      </c>
      <c r="C124" s="210" t="str">
        <f>'Residential Summary'!C123</f>
        <v>375-22-4</v>
      </c>
      <c r="D124" s="81"/>
      <c r="E124" s="66" t="s">
        <v>1357</v>
      </c>
      <c r="F124" s="67" t="s">
        <v>1357</v>
      </c>
      <c r="G124" s="157" t="s">
        <v>239</v>
      </c>
      <c r="H124" s="174"/>
      <c r="I124" s="174" t="s">
        <v>1355</v>
      </c>
      <c r="J124" s="614" t="s">
        <v>1043</v>
      </c>
      <c r="K124" s="68" t="s">
        <v>1357</v>
      </c>
      <c r="L124" s="69" t="s">
        <v>1357</v>
      </c>
      <c r="M124" s="157"/>
      <c r="N124" s="174"/>
      <c r="O124" s="175"/>
    </row>
    <row r="125" spans="1:18" x14ac:dyDescent="0.2">
      <c r="A125" s="211">
        <f>'Residential Summary'!A124</f>
        <v>0</v>
      </c>
      <c r="B125" s="70" t="str">
        <f>'Residential Summary'!B124</f>
        <v>Perfluorooctanoic acid (PFOA)</v>
      </c>
      <c r="C125" s="210" t="str">
        <f>'Residential Summary'!C124</f>
        <v>335-67-7</v>
      </c>
      <c r="D125" s="81"/>
      <c r="E125" s="66" t="s">
        <v>1357</v>
      </c>
      <c r="F125" s="67" t="s">
        <v>1357</v>
      </c>
      <c r="G125" s="157" t="s">
        <v>239</v>
      </c>
      <c r="H125" s="174"/>
      <c r="I125" s="174" t="s">
        <v>1355</v>
      </c>
      <c r="J125" s="65" t="s">
        <v>1044</v>
      </c>
      <c r="K125" s="68" t="s">
        <v>1357</v>
      </c>
      <c r="L125" s="69" t="s">
        <v>1357</v>
      </c>
      <c r="M125" s="157"/>
      <c r="N125" s="174"/>
      <c r="O125" s="175"/>
    </row>
    <row r="126" spans="1:18" s="85" customFormat="1" x14ac:dyDescent="0.2">
      <c r="A126" s="211">
        <f>'Residential Summary'!A125</f>
        <v>0</v>
      </c>
      <c r="B126" s="70" t="str">
        <f>'Residential Summary'!B125</f>
        <v>Perfluorooctane sulfonate (PFOS)</v>
      </c>
      <c r="C126" s="210" t="str">
        <f>'Residential Summary'!C125</f>
        <v>1763-23-1</v>
      </c>
      <c r="D126" s="81"/>
      <c r="E126" s="66" t="s">
        <v>1357</v>
      </c>
      <c r="F126" s="67" t="s">
        <v>1357</v>
      </c>
      <c r="G126" s="157" t="s">
        <v>239</v>
      </c>
      <c r="H126" s="174"/>
      <c r="I126" s="174" t="s">
        <v>1355</v>
      </c>
      <c r="J126" s="600" t="s">
        <v>1045</v>
      </c>
      <c r="K126" s="68" t="s">
        <v>1357</v>
      </c>
      <c r="L126" s="69" t="s">
        <v>1357</v>
      </c>
      <c r="M126" s="157"/>
      <c r="N126" s="174"/>
      <c r="O126" s="175"/>
      <c r="P126" s="55"/>
      <c r="Q126" s="55"/>
      <c r="R126" s="55"/>
    </row>
    <row r="127" spans="1:18" s="85" customFormat="1" x14ac:dyDescent="0.2">
      <c r="A127" s="211">
        <f>'Residential Summary'!A126</f>
        <v>0</v>
      </c>
      <c r="B127" s="70" t="str">
        <f>'Residential Summary'!B126</f>
        <v>Phenol</v>
      </c>
      <c r="C127" s="210" t="str">
        <f>'Residential Summary'!C126</f>
        <v>108-95-2</v>
      </c>
      <c r="D127" s="81"/>
      <c r="E127" s="82">
        <v>20203</v>
      </c>
      <c r="F127" s="83">
        <v>0.2</v>
      </c>
      <c r="G127" s="157" t="s">
        <v>189</v>
      </c>
      <c r="H127" s="185" t="s">
        <v>1363</v>
      </c>
      <c r="I127" s="174" t="s">
        <v>1355</v>
      </c>
      <c r="J127" s="193" t="s">
        <v>867</v>
      </c>
      <c r="K127" s="98" t="s">
        <v>1357</v>
      </c>
      <c r="L127" s="84" t="s">
        <v>1357</v>
      </c>
      <c r="M127" s="157" t="s">
        <v>1362</v>
      </c>
      <c r="N127" s="176"/>
      <c r="O127" s="175"/>
    </row>
    <row r="128" spans="1:18" s="85" customFormat="1" x14ac:dyDescent="0.2">
      <c r="A128" s="211">
        <f>'Residential Summary'!A127</f>
        <v>0</v>
      </c>
      <c r="B128" s="70" t="str">
        <f>'Residential Summary'!B127</f>
        <v>2,3,4,6-Tetrachlorophenol</v>
      </c>
      <c r="C128" s="210" t="str">
        <f>'Residential Summary'!C127</f>
        <v>58-90-2</v>
      </c>
      <c r="D128" s="81"/>
      <c r="E128" s="82">
        <v>36600</v>
      </c>
      <c r="F128" s="83">
        <v>1</v>
      </c>
      <c r="G128" s="157" t="s">
        <v>189</v>
      </c>
      <c r="H128" s="174" t="s">
        <v>1363</v>
      </c>
      <c r="I128" s="174" t="s">
        <v>1355</v>
      </c>
      <c r="J128" s="205" t="s">
        <v>232</v>
      </c>
      <c r="K128" s="98" t="s">
        <v>1357</v>
      </c>
      <c r="L128" s="84" t="s">
        <v>1357</v>
      </c>
      <c r="M128" s="157"/>
      <c r="N128" s="174"/>
      <c r="O128" s="175"/>
    </row>
    <row r="129" spans="1:18" s="85" customFormat="1" x14ac:dyDescent="0.2">
      <c r="A129" s="211">
        <f>'Residential Summary'!A128</f>
        <v>0</v>
      </c>
      <c r="B129" s="70" t="str">
        <f>'Residential Summary'!B128</f>
        <v>2,4,5-Trichlorophenol</v>
      </c>
      <c r="C129" s="210" t="str">
        <f>'Residential Summary'!C128</f>
        <v>95-95-4</v>
      </c>
      <c r="D129" s="81"/>
      <c r="E129" s="82">
        <v>100000</v>
      </c>
      <c r="F129" s="83">
        <v>1</v>
      </c>
      <c r="G129" s="157" t="s">
        <v>189</v>
      </c>
      <c r="H129" s="174" t="s">
        <v>1363</v>
      </c>
      <c r="I129" s="174" t="s">
        <v>1355</v>
      </c>
      <c r="J129" s="205" t="s">
        <v>1218</v>
      </c>
      <c r="K129" s="98" t="s">
        <v>1357</v>
      </c>
      <c r="L129" s="84" t="s">
        <v>1357</v>
      </c>
      <c r="M129" s="157"/>
      <c r="N129" s="174"/>
      <c r="O129" s="175"/>
    </row>
    <row r="130" spans="1:18" s="85" customFormat="1" ht="21.75" x14ac:dyDescent="0.2">
      <c r="A130" s="211">
        <f>'Residential Summary'!A129</f>
        <v>0</v>
      </c>
      <c r="B130" s="70" t="str">
        <f>'Residential Summary'!B129</f>
        <v>2,4,6-Trichlorophenol</v>
      </c>
      <c r="C130" s="210" t="str">
        <f>'Residential Summary'!C129</f>
        <v>88-06-2</v>
      </c>
      <c r="D130" s="81"/>
      <c r="E130" s="82">
        <v>1495</v>
      </c>
      <c r="F130" s="83" t="s">
        <v>1357</v>
      </c>
      <c r="G130" s="157"/>
      <c r="H130" s="174"/>
      <c r="I130" s="174"/>
      <c r="J130" s="205" t="s">
        <v>204</v>
      </c>
      <c r="K130" s="98" t="s">
        <v>1369</v>
      </c>
      <c r="L130" s="84">
        <v>9.9999999999999995E-7</v>
      </c>
      <c r="M130" s="157" t="s">
        <v>1362</v>
      </c>
      <c r="N130" s="174"/>
      <c r="O130" s="175" t="s">
        <v>1202</v>
      </c>
    </row>
    <row r="131" spans="1:18" s="85" customFormat="1" x14ac:dyDescent="0.2">
      <c r="A131" s="211" t="str">
        <f>'Residential Summary'!A130</f>
        <v>Polyaromatic Hydrocarbons</v>
      </c>
      <c r="B131" s="70"/>
      <c r="C131" s="210"/>
      <c r="D131" s="81" t="s">
        <v>1392</v>
      </c>
      <c r="E131" s="82"/>
      <c r="F131" s="83"/>
      <c r="G131" s="157"/>
      <c r="H131" s="174"/>
      <c r="I131" s="174"/>
      <c r="J131" s="205"/>
      <c r="K131" s="98"/>
      <c r="L131" s="84"/>
      <c r="M131" s="157"/>
      <c r="N131" s="174"/>
      <c r="O131" s="175"/>
    </row>
    <row r="132" spans="1:18" s="85" customFormat="1" x14ac:dyDescent="0.2">
      <c r="A132" s="211">
        <f>'Residential Summary'!A131</f>
        <v>0</v>
      </c>
      <c r="B132" s="70" t="str">
        <f>'Residential Summary'!B131</f>
        <v>Acenaphthene</v>
      </c>
      <c r="C132" s="210" t="str">
        <f>'Residential Summary'!C131</f>
        <v>83-32-9</v>
      </c>
      <c r="D132" s="81"/>
      <c r="E132" s="82">
        <v>19000</v>
      </c>
      <c r="F132" s="83">
        <v>1</v>
      </c>
      <c r="G132" s="174" t="s">
        <v>1354</v>
      </c>
      <c r="H132" s="176"/>
      <c r="I132" s="174" t="s">
        <v>1363</v>
      </c>
      <c r="J132" s="205" t="s">
        <v>1399</v>
      </c>
      <c r="K132" s="98" t="s">
        <v>1357</v>
      </c>
      <c r="L132" s="84" t="s">
        <v>1357</v>
      </c>
      <c r="M132" s="157"/>
      <c r="N132" s="176"/>
      <c r="O132" s="175"/>
    </row>
    <row r="133" spans="1:18" x14ac:dyDescent="0.2">
      <c r="A133" s="211">
        <f>'Residential Summary'!A132</f>
        <v>0</v>
      </c>
      <c r="B133" s="70" t="str">
        <f>'Residential Summary'!B132</f>
        <v>Anthracene</v>
      </c>
      <c r="C133" s="210" t="str">
        <f>'Residential Summary'!C132</f>
        <v>120-12-7</v>
      </c>
      <c r="D133" s="81"/>
      <c r="E133" s="82">
        <v>100000</v>
      </c>
      <c r="F133" s="140">
        <v>1</v>
      </c>
      <c r="G133" s="157"/>
      <c r="H133" s="176"/>
      <c r="I133" s="174"/>
      <c r="J133" s="193" t="s">
        <v>636</v>
      </c>
      <c r="K133" s="98" t="s">
        <v>1373</v>
      </c>
      <c r="L133" s="84" t="s">
        <v>1357</v>
      </c>
      <c r="M133" s="157"/>
      <c r="N133" s="176"/>
      <c r="O133" s="175"/>
      <c r="P133" s="85"/>
      <c r="Q133" s="85"/>
      <c r="R133" s="85"/>
    </row>
    <row r="134" spans="1:18" x14ac:dyDescent="0.2">
      <c r="A134" s="211">
        <f>'Residential Summary'!A133</f>
        <v>0</v>
      </c>
      <c r="B134" s="70" t="str">
        <f>'Residential Summary'!B133</f>
        <v>Benzo[a]pyrene equivalents (see BaP equiv. Calculation spreadsheeet)</v>
      </c>
      <c r="C134" s="210" t="str">
        <f>'Residential Summary'!C133</f>
        <v>50-32-8</v>
      </c>
      <c r="D134" s="81"/>
      <c r="E134" s="66">
        <v>14</v>
      </c>
      <c r="F134" s="67" t="s">
        <v>1357</v>
      </c>
      <c r="G134" s="157"/>
      <c r="H134" s="174"/>
      <c r="I134" s="174"/>
      <c r="J134" s="205" t="s">
        <v>204</v>
      </c>
      <c r="K134" s="68" t="s">
        <v>1369</v>
      </c>
      <c r="L134" s="69">
        <v>9.9999999999999995E-7</v>
      </c>
      <c r="M134" s="157" t="s">
        <v>1359</v>
      </c>
      <c r="N134" s="174"/>
      <c r="O134" s="175" t="s">
        <v>1355</v>
      </c>
    </row>
    <row r="135" spans="1:18" x14ac:dyDescent="0.2">
      <c r="A135" s="211">
        <f>'Residential Summary'!A134</f>
        <v>0</v>
      </c>
      <c r="B135" s="70" t="str">
        <f>'Residential Summary'!B134</f>
        <v>Fluoranthene</v>
      </c>
      <c r="C135" s="210" t="str">
        <f>'Residential Summary'!C134</f>
        <v>206-44-0</v>
      </c>
      <c r="D135" s="81"/>
      <c r="E135" s="66">
        <v>48600</v>
      </c>
      <c r="F135" s="67">
        <v>1</v>
      </c>
      <c r="G135" s="157" t="s">
        <v>189</v>
      </c>
      <c r="H135" s="174"/>
      <c r="I135" s="174" t="s">
        <v>1355</v>
      </c>
      <c r="J135" s="193" t="s">
        <v>1401</v>
      </c>
      <c r="K135" s="68" t="s">
        <v>1373</v>
      </c>
      <c r="L135" s="69" t="s">
        <v>1357</v>
      </c>
      <c r="M135" s="157"/>
      <c r="N135" s="174"/>
      <c r="O135" s="175"/>
    </row>
    <row r="136" spans="1:18" x14ac:dyDescent="0.2">
      <c r="A136" s="211">
        <f>'Residential Summary'!A135</f>
        <v>0</v>
      </c>
      <c r="B136" s="70" t="str">
        <f>'Residential Summary'!B135</f>
        <v>Fluorene</v>
      </c>
      <c r="C136" s="210" t="str">
        <f>'Residential Summary'!C135</f>
        <v>86-73-7</v>
      </c>
      <c r="D136" s="81"/>
      <c r="E136" s="66">
        <v>17240</v>
      </c>
      <c r="F136" s="67">
        <v>1</v>
      </c>
      <c r="G136" s="157" t="s">
        <v>1354</v>
      </c>
      <c r="H136" s="174"/>
      <c r="I136" s="174" t="s">
        <v>1363</v>
      </c>
      <c r="J136" s="205" t="s">
        <v>195</v>
      </c>
      <c r="K136" s="68" t="s">
        <v>1373</v>
      </c>
      <c r="L136" s="69" t="s">
        <v>1357</v>
      </c>
      <c r="M136" s="157"/>
      <c r="N136" s="174"/>
      <c r="O136" s="175"/>
    </row>
    <row r="137" spans="1:18" x14ac:dyDescent="0.2">
      <c r="A137" s="211">
        <f>'Residential Summary'!A136</f>
        <v>0</v>
      </c>
      <c r="B137" s="70" t="str">
        <f>'Residential Summary'!B136</f>
        <v>2-Methyl naphthalene</v>
      </c>
      <c r="C137" s="210" t="str">
        <f>'Residential Summary'!C136</f>
        <v>91-57-6</v>
      </c>
      <c r="D137" s="81"/>
      <c r="E137" s="66" t="s">
        <v>1357</v>
      </c>
      <c r="F137" s="67" t="s">
        <v>1357</v>
      </c>
      <c r="G137" s="157"/>
      <c r="H137" s="174"/>
      <c r="I137" s="174"/>
      <c r="J137" s="205"/>
      <c r="K137" s="68" t="s">
        <v>1357</v>
      </c>
      <c r="L137" s="69" t="s">
        <v>1357</v>
      </c>
      <c r="M137" s="157"/>
      <c r="N137" s="174"/>
      <c r="O137" s="175"/>
    </row>
    <row r="138" spans="1:18" x14ac:dyDescent="0.2">
      <c r="A138" s="211">
        <f>'Residential Summary'!A137</f>
        <v>0</v>
      </c>
      <c r="B138" s="70" t="str">
        <f>'Residential Summary'!B137</f>
        <v>Naphthalene - see Volatile Organics</v>
      </c>
      <c r="C138" s="210">
        <f>'Residential Summary'!C137</f>
        <v>0</v>
      </c>
      <c r="D138" s="81"/>
      <c r="E138" s="66"/>
      <c r="F138" s="67"/>
      <c r="G138" s="157"/>
      <c r="H138" s="174"/>
      <c r="I138" s="174"/>
      <c r="J138" s="205"/>
      <c r="K138" s="68"/>
      <c r="L138" s="69"/>
      <c r="M138" s="157"/>
      <c r="N138" s="174"/>
      <c r="O138" s="175"/>
    </row>
    <row r="139" spans="1:18" x14ac:dyDescent="0.2">
      <c r="A139" s="211">
        <f>'Residential Summary'!A138</f>
        <v>0</v>
      </c>
      <c r="B139" s="70" t="str">
        <f>'Residential Summary'!B138</f>
        <v>Pyrene</v>
      </c>
      <c r="C139" s="210" t="str">
        <f>'Residential Summary'!C138</f>
        <v>129-00-0</v>
      </c>
      <c r="D139" s="107"/>
      <c r="E139" s="66">
        <v>43000</v>
      </c>
      <c r="F139" s="67">
        <v>1</v>
      </c>
      <c r="G139" s="157" t="s">
        <v>189</v>
      </c>
      <c r="H139" s="174"/>
      <c r="I139" s="174" t="s">
        <v>1355</v>
      </c>
      <c r="J139" s="205" t="s">
        <v>1183</v>
      </c>
      <c r="K139" s="68" t="s">
        <v>1373</v>
      </c>
      <c r="L139" s="67" t="s">
        <v>1357</v>
      </c>
      <c r="M139" s="157"/>
      <c r="N139" s="174"/>
      <c r="O139" s="175"/>
    </row>
    <row r="140" spans="1:18" s="85" customFormat="1" x14ac:dyDescent="0.2">
      <c r="A140" s="211">
        <f>'Residential Summary'!A139</f>
        <v>0</v>
      </c>
      <c r="B140" s="70" t="str">
        <f>'Residential Summary'!B139</f>
        <v>Quinoline</v>
      </c>
      <c r="C140" s="210" t="str">
        <f>'Residential Summary'!C139</f>
        <v>91-22-5</v>
      </c>
      <c r="D140" s="81"/>
      <c r="E140" s="66">
        <v>30</v>
      </c>
      <c r="F140" s="32" t="s">
        <v>1357</v>
      </c>
      <c r="G140" s="156"/>
      <c r="H140" s="172"/>
      <c r="I140" s="172"/>
      <c r="J140" s="207" t="s">
        <v>204</v>
      </c>
      <c r="K140" s="92" t="s">
        <v>592</v>
      </c>
      <c r="L140" s="108">
        <v>9.9999999999999995E-7</v>
      </c>
      <c r="M140" s="156" t="s">
        <v>1362</v>
      </c>
      <c r="N140" s="172" t="s">
        <v>1363</v>
      </c>
      <c r="O140" s="173" t="s">
        <v>1355</v>
      </c>
      <c r="P140" s="55"/>
      <c r="Q140" s="55"/>
      <c r="R140" s="55"/>
    </row>
    <row r="141" spans="1:18" x14ac:dyDescent="0.2">
      <c r="A141" s="211" t="str">
        <f>'Residential Summary'!A140</f>
        <v>Polychlorinated Biphenyls</v>
      </c>
      <c r="B141" s="70"/>
      <c r="C141" s="210"/>
      <c r="D141" s="81"/>
      <c r="E141" s="82"/>
      <c r="F141" s="83"/>
      <c r="G141" s="157"/>
      <c r="H141" s="174"/>
      <c r="I141" s="174"/>
      <c r="J141" s="189"/>
      <c r="K141" s="98"/>
      <c r="L141" s="84"/>
      <c r="M141" s="157"/>
      <c r="N141" s="174"/>
      <c r="O141" s="175"/>
      <c r="P141" s="85"/>
      <c r="Q141" s="85"/>
      <c r="R141" s="85"/>
    </row>
    <row r="142" spans="1:18" s="85" customFormat="1" ht="21.75" x14ac:dyDescent="0.2">
      <c r="A142" s="211">
        <f>'Residential Summary'!A141</f>
        <v>0</v>
      </c>
      <c r="B142" s="70" t="str">
        <f>'Residential Summary'!B141</f>
        <v>PCBs (Polychlorinated Biphenyls)</v>
      </c>
      <c r="C142" s="210" t="str">
        <f>'Residential Summary'!C141</f>
        <v>1336-36-3</v>
      </c>
      <c r="D142" s="81"/>
      <c r="E142" s="66">
        <v>8</v>
      </c>
      <c r="F142" s="67">
        <v>1</v>
      </c>
      <c r="G142" s="157" t="s">
        <v>189</v>
      </c>
      <c r="H142" s="174" t="s">
        <v>1363</v>
      </c>
      <c r="I142" s="174" t="s">
        <v>1355</v>
      </c>
      <c r="J142" s="205" t="s">
        <v>1234</v>
      </c>
      <c r="K142" s="68" t="s">
        <v>1369</v>
      </c>
      <c r="L142" s="69">
        <v>4.9999999999999998E-7</v>
      </c>
      <c r="M142" s="157" t="s">
        <v>1362</v>
      </c>
      <c r="N142" s="174"/>
      <c r="O142" s="175" t="s">
        <v>1202</v>
      </c>
      <c r="P142" s="55"/>
      <c r="Q142" s="55"/>
      <c r="R142" s="55"/>
    </row>
    <row r="143" spans="1:18" x14ac:dyDescent="0.2">
      <c r="A143" s="211" t="str">
        <f>'Residential Summary'!A142</f>
        <v>Pesticides and Herbicides</v>
      </c>
      <c r="B143" s="70"/>
      <c r="C143" s="210"/>
      <c r="D143" s="81"/>
      <c r="E143" s="82"/>
      <c r="F143" s="83"/>
      <c r="G143" s="157"/>
      <c r="H143" s="174"/>
      <c r="I143" s="174"/>
      <c r="J143" s="189"/>
      <c r="K143" s="98"/>
      <c r="L143" s="84"/>
      <c r="M143" s="157"/>
      <c r="N143" s="174"/>
      <c r="O143" s="175"/>
      <c r="P143" s="85"/>
      <c r="Q143" s="85"/>
      <c r="R143" s="85"/>
    </row>
    <row r="144" spans="1:18" ht="21.75" x14ac:dyDescent="0.2">
      <c r="A144" s="211">
        <f>'Residential Summary'!A143</f>
        <v>0</v>
      </c>
      <c r="B144" s="70" t="str">
        <f>'Residential Summary'!B143</f>
        <v>Aldrin</v>
      </c>
      <c r="C144" s="210" t="str">
        <f>'Residential Summary'!C143</f>
        <v>309-00-2</v>
      </c>
      <c r="D144" s="81"/>
      <c r="E144" s="66">
        <v>2.5</v>
      </c>
      <c r="F144" s="67">
        <v>0.5</v>
      </c>
      <c r="G144" s="157" t="s">
        <v>189</v>
      </c>
      <c r="H144" s="174" t="s">
        <v>1363</v>
      </c>
      <c r="I144" s="174" t="s">
        <v>1355</v>
      </c>
      <c r="J144" s="205" t="s">
        <v>210</v>
      </c>
      <c r="K144" s="68" t="s">
        <v>1369</v>
      </c>
      <c r="L144" s="69">
        <v>9.9999999999999995E-7</v>
      </c>
      <c r="M144" s="157" t="s">
        <v>1362</v>
      </c>
      <c r="N144" s="174"/>
      <c r="O144" s="175" t="s">
        <v>1202</v>
      </c>
    </row>
    <row r="145" spans="1:18" s="85" customFormat="1" x14ac:dyDescent="0.2">
      <c r="A145" s="211">
        <f>'Residential Summary'!A144</f>
        <v>0</v>
      </c>
      <c r="B145" s="70" t="str">
        <f>'Residential Summary'!B144</f>
        <v>Carbazole</v>
      </c>
      <c r="C145" s="210" t="str">
        <f>'Residential Summary'!C144</f>
        <v>86-74-8</v>
      </c>
      <c r="D145" s="91"/>
      <c r="E145" s="66">
        <v>3300</v>
      </c>
      <c r="F145" s="67"/>
      <c r="G145" s="157"/>
      <c r="H145" s="174"/>
      <c r="I145" s="174"/>
      <c r="J145" s="205" t="s">
        <v>204</v>
      </c>
      <c r="K145" s="68" t="s">
        <v>1369</v>
      </c>
      <c r="L145" s="69">
        <v>9.9999999999999995E-7</v>
      </c>
      <c r="M145" s="157" t="s">
        <v>189</v>
      </c>
      <c r="N145" s="174" t="s">
        <v>1363</v>
      </c>
      <c r="O145" s="175" t="s">
        <v>1355</v>
      </c>
      <c r="P145" s="55"/>
      <c r="Q145" s="55"/>
      <c r="R145" s="55"/>
    </row>
    <row r="146" spans="1:18" x14ac:dyDescent="0.2">
      <c r="A146" s="211">
        <f>'Residential Summary'!A145</f>
        <v>0</v>
      </c>
      <c r="B146" s="70" t="str">
        <f>'Residential Summary'!B145</f>
        <v>Chloramben</v>
      </c>
      <c r="C146" s="210" t="str">
        <f>'Residential Summary'!C145</f>
        <v>133-90-4</v>
      </c>
      <c r="D146" s="81"/>
      <c r="E146" s="82" t="s">
        <v>1357</v>
      </c>
      <c r="F146" s="83" t="s">
        <v>1357</v>
      </c>
      <c r="G146" s="157"/>
      <c r="H146" s="174"/>
      <c r="I146" s="174"/>
      <c r="J146" s="189" t="s">
        <v>232</v>
      </c>
      <c r="K146" s="98" t="s">
        <v>1239</v>
      </c>
      <c r="L146" s="84" t="s">
        <v>1357</v>
      </c>
      <c r="M146" s="157"/>
      <c r="N146" s="174"/>
      <c r="O146" s="175"/>
      <c r="P146" s="85"/>
      <c r="Q146" s="85"/>
      <c r="R146" s="85"/>
    </row>
    <row r="147" spans="1:18" x14ac:dyDescent="0.2">
      <c r="A147" s="211">
        <f>'Residential Summary'!A146</f>
        <v>0</v>
      </c>
      <c r="B147" s="70" t="str">
        <f>'Residential Summary'!B146</f>
        <v>Chlordane</v>
      </c>
      <c r="C147" s="210" t="str">
        <f>'Residential Summary'!C146</f>
        <v>57-74-9</v>
      </c>
      <c r="D147" s="81"/>
      <c r="E147" s="66">
        <v>78</v>
      </c>
      <c r="F147" s="67">
        <v>1</v>
      </c>
      <c r="G147" s="157" t="s">
        <v>1354</v>
      </c>
      <c r="H147" s="174"/>
      <c r="I147" s="174" t="s">
        <v>1355</v>
      </c>
      <c r="J147" s="205" t="s">
        <v>210</v>
      </c>
      <c r="K147" s="68" t="s">
        <v>1369</v>
      </c>
      <c r="L147" s="69">
        <v>4.9999999999999998E-7</v>
      </c>
      <c r="M147" s="157" t="s">
        <v>1362</v>
      </c>
      <c r="N147" s="174"/>
      <c r="O147" s="175" t="s">
        <v>1355</v>
      </c>
    </row>
    <row r="148" spans="1:18" x14ac:dyDescent="0.2">
      <c r="A148" s="211">
        <f>'Residential Summary'!A147</f>
        <v>0</v>
      </c>
      <c r="B148" s="70" t="str">
        <f>'Residential Summary'!B147</f>
        <v>4, 4' - DDD</v>
      </c>
      <c r="C148" s="210" t="str">
        <f>'Residential Summary'!C147</f>
        <v>72-54-8</v>
      </c>
      <c r="D148" s="81"/>
      <c r="E148" s="66">
        <v>260</v>
      </c>
      <c r="F148" s="67" t="s">
        <v>1357</v>
      </c>
      <c r="G148" s="157"/>
      <c r="H148" s="174"/>
      <c r="I148" s="174"/>
      <c r="J148" s="205" t="s">
        <v>204</v>
      </c>
      <c r="K148" s="68" t="s">
        <v>1369</v>
      </c>
      <c r="L148" s="69">
        <v>9.9999999999999995E-7</v>
      </c>
      <c r="M148" s="157" t="s">
        <v>1362</v>
      </c>
      <c r="N148" s="174"/>
      <c r="O148" s="175" t="s">
        <v>1355</v>
      </c>
    </row>
    <row r="149" spans="1:18" x14ac:dyDescent="0.2">
      <c r="A149" s="211">
        <f>'Residential Summary'!A148</f>
        <v>0</v>
      </c>
      <c r="B149" s="70" t="str">
        <f>'Residential Summary'!B148</f>
        <v>4, 4' - DDE</v>
      </c>
      <c r="C149" s="210" t="str">
        <f>'Residential Summary'!C148</f>
        <v>72-55-9</v>
      </c>
      <c r="D149" s="81"/>
      <c r="E149" s="66">
        <v>175</v>
      </c>
      <c r="F149" s="67" t="s">
        <v>1357</v>
      </c>
      <c r="G149" s="157"/>
      <c r="H149" s="174"/>
      <c r="I149" s="174"/>
      <c r="J149" s="205" t="s">
        <v>204</v>
      </c>
      <c r="K149" s="68" t="s">
        <v>1369</v>
      </c>
      <c r="L149" s="69">
        <v>9.9999999999999995E-7</v>
      </c>
      <c r="M149" s="157" t="s">
        <v>1362</v>
      </c>
      <c r="N149" s="174"/>
      <c r="O149" s="175" t="s">
        <v>1355</v>
      </c>
    </row>
    <row r="150" spans="1:18" x14ac:dyDescent="0.2">
      <c r="A150" s="211">
        <f>'Residential Summary'!A149</f>
        <v>0</v>
      </c>
      <c r="B150" s="70" t="str">
        <f>'Residential Summary'!B149</f>
        <v>4, 4' - DDT</v>
      </c>
      <c r="C150" s="210" t="str">
        <f>'Residential Summary'!C149</f>
        <v>50-29-3</v>
      </c>
      <c r="D150" s="81"/>
      <c r="E150" s="66">
        <v>88</v>
      </c>
      <c r="F150" s="67">
        <v>1</v>
      </c>
      <c r="G150" s="157" t="s">
        <v>189</v>
      </c>
      <c r="H150" s="174" t="s">
        <v>1363</v>
      </c>
      <c r="I150" s="174" t="s">
        <v>1355</v>
      </c>
      <c r="J150" s="205" t="s">
        <v>210</v>
      </c>
      <c r="K150" s="68" t="s">
        <v>1369</v>
      </c>
      <c r="L150" s="69">
        <v>3.9999999999999998E-7</v>
      </c>
      <c r="M150" s="157" t="s">
        <v>1362</v>
      </c>
      <c r="N150" s="174"/>
      <c r="O150" s="175" t="s">
        <v>1355</v>
      </c>
    </row>
    <row r="151" spans="1:18" s="85" customFormat="1" x14ac:dyDescent="0.2">
      <c r="A151" s="211">
        <f>'Residential Summary'!A150</f>
        <v>0</v>
      </c>
      <c r="B151" s="70" t="str">
        <f>'Residential Summary'!B150</f>
        <v>Diazinon</v>
      </c>
      <c r="C151" s="210" t="str">
        <f>'Residential Summary'!C150</f>
        <v>333-41-5</v>
      </c>
      <c r="D151" s="81"/>
      <c r="E151" s="66">
        <v>160</v>
      </c>
      <c r="F151" s="67">
        <v>1</v>
      </c>
      <c r="G151" s="157" t="s">
        <v>189</v>
      </c>
      <c r="H151" s="174" t="s">
        <v>1363</v>
      </c>
      <c r="I151" s="174" t="s">
        <v>1355</v>
      </c>
      <c r="J151" s="205" t="s">
        <v>1390</v>
      </c>
      <c r="K151" s="68" t="s">
        <v>1357</v>
      </c>
      <c r="L151" s="69" t="s">
        <v>1357</v>
      </c>
      <c r="M151" s="157"/>
      <c r="N151" s="174"/>
      <c r="O151" s="175"/>
      <c r="P151" s="55"/>
      <c r="Q151" s="55"/>
      <c r="R151" s="55"/>
    </row>
    <row r="152" spans="1:18" s="85" customFormat="1" x14ac:dyDescent="0.2">
      <c r="A152" s="211">
        <f>'Residential Summary'!A151</f>
        <v>0</v>
      </c>
      <c r="B152" s="70" t="str">
        <f>'Residential Summary'!B151</f>
        <v>2,4-Dichlorophenoxyacetic acid (2,4-D)</v>
      </c>
      <c r="C152" s="210" t="str">
        <f>'Residential Summary'!C151</f>
        <v>94-75-7</v>
      </c>
      <c r="D152" s="81"/>
      <c r="E152" s="82">
        <v>1740</v>
      </c>
      <c r="F152" s="83">
        <v>1</v>
      </c>
      <c r="G152" s="157" t="s">
        <v>189</v>
      </c>
      <c r="H152" s="174" t="s">
        <v>1363</v>
      </c>
      <c r="I152" s="174" t="s">
        <v>1355</v>
      </c>
      <c r="J152" s="189" t="s">
        <v>1226</v>
      </c>
      <c r="K152" s="98" t="s">
        <v>1357</v>
      </c>
      <c r="L152" s="84" t="s">
        <v>1357</v>
      </c>
      <c r="M152" s="157"/>
      <c r="N152" s="174"/>
      <c r="O152" s="175"/>
    </row>
    <row r="153" spans="1:18" s="85" customFormat="1" x14ac:dyDescent="0.2">
      <c r="A153" s="211">
        <f>'Residential Summary'!A152</f>
        <v>0</v>
      </c>
      <c r="B153" s="70" t="str">
        <f>'Residential Summary'!B152</f>
        <v>4-(2,4-Dichlorophenoxy) butyric acid (2,4-DB)</v>
      </c>
      <c r="C153" s="210" t="str">
        <f>'Residential Summary'!C152</f>
        <v>94-82-6</v>
      </c>
      <c r="D153" s="81"/>
      <c r="E153" s="82">
        <v>14000</v>
      </c>
      <c r="F153" s="83">
        <v>1</v>
      </c>
      <c r="G153" s="157" t="s">
        <v>189</v>
      </c>
      <c r="H153" s="174" t="s">
        <v>1363</v>
      </c>
      <c r="I153" s="174" t="s">
        <v>1355</v>
      </c>
      <c r="J153" s="189" t="s">
        <v>420</v>
      </c>
      <c r="K153" s="98" t="s">
        <v>1357</v>
      </c>
      <c r="L153" s="84" t="s">
        <v>1357</v>
      </c>
      <c r="M153" s="157"/>
      <c r="N153" s="174"/>
      <c r="O153" s="175"/>
    </row>
    <row r="154" spans="1:18" s="85" customFormat="1" x14ac:dyDescent="0.2">
      <c r="A154" s="211">
        <f>'Residential Summary'!A153</f>
        <v>0</v>
      </c>
      <c r="B154" s="70" t="str">
        <f>'Residential Summary'!B153</f>
        <v>Dieldrin</v>
      </c>
      <c r="C154" s="210" t="str">
        <f>'Residential Summary'!C153</f>
        <v>60-57-1</v>
      </c>
      <c r="D154" s="81"/>
      <c r="E154" s="82">
        <v>3.5</v>
      </c>
      <c r="F154" s="83">
        <v>0.4</v>
      </c>
      <c r="G154" s="157" t="s">
        <v>189</v>
      </c>
      <c r="H154" s="174" t="s">
        <v>1363</v>
      </c>
      <c r="I154" s="174" t="s">
        <v>1355</v>
      </c>
      <c r="J154" s="189" t="s">
        <v>210</v>
      </c>
      <c r="K154" s="98" t="s">
        <v>1369</v>
      </c>
      <c r="L154" s="84">
        <v>9.9999999999999995E-7</v>
      </c>
      <c r="M154" s="157" t="s">
        <v>1362</v>
      </c>
      <c r="N154" s="174"/>
      <c r="O154" s="175" t="s">
        <v>1355</v>
      </c>
    </row>
    <row r="155" spans="1:18" s="85" customFormat="1" x14ac:dyDescent="0.2">
      <c r="A155" s="211">
        <f>'Residential Summary'!A154</f>
        <v>0</v>
      </c>
      <c r="B155" s="70" t="str">
        <f>'Residential Summary'!B154</f>
        <v>Endosulfan</v>
      </c>
      <c r="C155" s="210" t="str">
        <f>'Residential Summary'!C154</f>
        <v>115-29-7</v>
      </c>
      <c r="D155" s="81"/>
      <c r="E155" s="82">
        <v>765</v>
      </c>
      <c r="F155" s="83">
        <v>1</v>
      </c>
      <c r="G155" s="157" t="s">
        <v>189</v>
      </c>
      <c r="H155" s="174" t="s">
        <v>1363</v>
      </c>
      <c r="I155" s="174" t="s">
        <v>1355</v>
      </c>
      <c r="J155" s="189" t="s">
        <v>1250</v>
      </c>
      <c r="K155" s="98" t="s">
        <v>1357</v>
      </c>
      <c r="L155" s="69" t="s">
        <v>1357</v>
      </c>
      <c r="M155" s="157"/>
      <c r="N155" s="174"/>
      <c r="O155" s="175"/>
    </row>
    <row r="156" spans="1:18" x14ac:dyDescent="0.2">
      <c r="A156" s="211">
        <f>'Residential Summary'!A155</f>
        <v>0</v>
      </c>
      <c r="B156" s="70" t="str">
        <f>'Residential Summary'!B155</f>
        <v>Endrin</v>
      </c>
      <c r="C156" s="210" t="str">
        <f>'Residential Summary'!C155</f>
        <v>72-20-8</v>
      </c>
      <c r="D156" s="81"/>
      <c r="E156" s="82">
        <v>56</v>
      </c>
      <c r="F156" s="83">
        <v>1</v>
      </c>
      <c r="G156" s="157" t="s">
        <v>189</v>
      </c>
      <c r="H156" s="174" t="s">
        <v>1363</v>
      </c>
      <c r="I156" s="174" t="s">
        <v>1355</v>
      </c>
      <c r="J156" s="189" t="s">
        <v>1159</v>
      </c>
      <c r="K156" s="98" t="s">
        <v>1373</v>
      </c>
      <c r="L156" s="69" t="s">
        <v>1357</v>
      </c>
      <c r="M156" s="157"/>
      <c r="N156" s="174"/>
      <c r="O156" s="175"/>
      <c r="P156" s="85"/>
      <c r="Q156" s="85"/>
      <c r="R156" s="85"/>
    </row>
    <row r="157" spans="1:18" ht="21.75" x14ac:dyDescent="0.2">
      <c r="A157" s="211">
        <f>'Residential Summary'!A156</f>
        <v>0</v>
      </c>
      <c r="B157" s="70" t="str">
        <f>'Residential Summary'!B156</f>
        <v>Heptachlor</v>
      </c>
      <c r="C157" s="210" t="str">
        <f>'Residential Summary'!C156</f>
        <v>76-44-8</v>
      </c>
      <c r="D157" s="81"/>
      <c r="E157" s="66">
        <v>4</v>
      </c>
      <c r="F157" s="67">
        <v>0.05</v>
      </c>
      <c r="G157" s="157" t="s">
        <v>189</v>
      </c>
      <c r="H157" s="174" t="s">
        <v>1363</v>
      </c>
      <c r="I157" s="180" t="s">
        <v>1355</v>
      </c>
      <c r="J157" s="205" t="s">
        <v>210</v>
      </c>
      <c r="K157" s="68" t="s">
        <v>1369</v>
      </c>
      <c r="L157" s="69">
        <v>9.9999999999999995E-7</v>
      </c>
      <c r="M157" s="157" t="s">
        <v>1362</v>
      </c>
      <c r="N157" s="174"/>
      <c r="O157" s="177" t="s">
        <v>1202</v>
      </c>
    </row>
    <row r="158" spans="1:18" x14ac:dyDescent="0.2">
      <c r="A158" s="211">
        <f>'Residential Summary'!A157</f>
        <v>0</v>
      </c>
      <c r="B158" s="70" t="str">
        <f>'Residential Summary'!B157</f>
        <v>Heptachlor epoxide</v>
      </c>
      <c r="C158" s="210" t="str">
        <f>'Residential Summary'!C157</f>
        <v>1024-57-3</v>
      </c>
      <c r="D158" s="81"/>
      <c r="E158" s="66">
        <v>2.2999999999999998</v>
      </c>
      <c r="F158" s="67">
        <v>1</v>
      </c>
      <c r="G158" s="157" t="s">
        <v>189</v>
      </c>
      <c r="H158" s="174" t="s">
        <v>1363</v>
      </c>
      <c r="I158" s="180" t="s">
        <v>1355</v>
      </c>
      <c r="J158" s="205" t="s">
        <v>210</v>
      </c>
      <c r="K158" s="68" t="s">
        <v>1369</v>
      </c>
      <c r="L158" s="69">
        <v>2.9999999999999999E-7</v>
      </c>
      <c r="M158" s="157" t="s">
        <v>1362</v>
      </c>
      <c r="N158" s="174"/>
      <c r="O158" s="177" t="s">
        <v>1355</v>
      </c>
    </row>
    <row r="159" spans="1:18" x14ac:dyDescent="0.2">
      <c r="A159" s="211">
        <f>'Residential Summary'!A158</f>
        <v>0</v>
      </c>
      <c r="B159" s="70" t="str">
        <f>'Residential Summary'!B158</f>
        <v>alpha-Hexachlorocyclohexane</v>
      </c>
      <c r="C159" s="210" t="str">
        <f>'Residential Summary'!C158</f>
        <v>319-84-6</v>
      </c>
      <c r="D159" s="81"/>
      <c r="E159" s="66">
        <v>5</v>
      </c>
      <c r="F159" s="67" t="s">
        <v>1357</v>
      </c>
      <c r="G159" s="157"/>
      <c r="H159" s="174"/>
      <c r="I159" s="180"/>
      <c r="J159" s="205" t="s">
        <v>204</v>
      </c>
      <c r="K159" s="68" t="s">
        <v>1369</v>
      </c>
      <c r="L159" s="69">
        <v>9.9999999999999995E-7</v>
      </c>
      <c r="M159" s="157" t="s">
        <v>1362</v>
      </c>
      <c r="N159" s="174"/>
      <c r="O159" s="177" t="s">
        <v>1355</v>
      </c>
    </row>
    <row r="160" spans="1:18" x14ac:dyDescent="0.2">
      <c r="A160" s="211">
        <f>'Residential Summary'!A159</f>
        <v>0</v>
      </c>
      <c r="B160" s="70" t="str">
        <f>'Residential Summary'!B159</f>
        <v>beta-Hexachlorocyclohexane</v>
      </c>
      <c r="C160" s="210" t="str">
        <f>'Residential Summary'!C159</f>
        <v>319-85-7</v>
      </c>
      <c r="D160" s="81"/>
      <c r="E160" s="66">
        <v>27</v>
      </c>
      <c r="F160" s="67" t="s">
        <v>1357</v>
      </c>
      <c r="G160" s="157"/>
      <c r="H160" s="174"/>
      <c r="I160" s="180"/>
      <c r="J160" s="205" t="s">
        <v>1231</v>
      </c>
      <c r="K160" s="68" t="s">
        <v>215</v>
      </c>
      <c r="L160" s="69">
        <v>9.9999999999999995E-7</v>
      </c>
      <c r="M160" s="157" t="s">
        <v>1362</v>
      </c>
      <c r="N160" s="174"/>
      <c r="O160" s="177" t="s">
        <v>1355</v>
      </c>
    </row>
    <row r="161" spans="1:18" x14ac:dyDescent="0.2">
      <c r="A161" s="211">
        <f>'Residential Summary'!A160</f>
        <v>0</v>
      </c>
      <c r="B161" s="70" t="str">
        <f>'Residential Summary'!B160</f>
        <v>gamma-Hexachlorocyclohexane (gamma-BHC, Lindane)</v>
      </c>
      <c r="C161" s="210" t="str">
        <f>'Residential Summary'!C160</f>
        <v>58-89-9</v>
      </c>
      <c r="D161" s="81"/>
      <c r="E161" s="66">
        <v>22</v>
      </c>
      <c r="F161" s="67" t="s">
        <v>1357</v>
      </c>
      <c r="G161" s="157" t="s">
        <v>189</v>
      </c>
      <c r="H161" s="174" t="s">
        <v>1363</v>
      </c>
      <c r="I161" s="174" t="s">
        <v>1355</v>
      </c>
      <c r="J161" s="205" t="s">
        <v>1213</v>
      </c>
      <c r="K161" s="98" t="s">
        <v>1153</v>
      </c>
      <c r="L161" s="69">
        <v>9.9999999999999995E-7</v>
      </c>
      <c r="M161" s="157" t="s">
        <v>189</v>
      </c>
      <c r="N161" s="174"/>
      <c r="O161" s="175" t="s">
        <v>1355</v>
      </c>
    </row>
    <row r="162" spans="1:18" x14ac:dyDescent="0.2">
      <c r="A162" s="211">
        <f>'Residential Summary'!A161</f>
        <v>0</v>
      </c>
      <c r="B162" s="70" t="str">
        <f>'Residential Summary'!B161</f>
        <v>Hexachlorocyclohexane, technical grade</v>
      </c>
      <c r="C162" s="210" t="str">
        <f>'Residential Summary'!C161</f>
        <v>608-73-1</v>
      </c>
      <c r="D162" s="81"/>
      <c r="E162" s="66">
        <v>16</v>
      </c>
      <c r="F162" s="67" t="s">
        <v>1357</v>
      </c>
      <c r="G162" s="157"/>
      <c r="H162" s="174"/>
      <c r="I162" s="180"/>
      <c r="J162" s="205" t="s">
        <v>204</v>
      </c>
      <c r="K162" s="68" t="s">
        <v>1369</v>
      </c>
      <c r="L162" s="69">
        <v>9.9999999999999995E-7</v>
      </c>
      <c r="M162" s="157" t="s">
        <v>1362</v>
      </c>
      <c r="N162" s="174"/>
      <c r="O162" s="177" t="s">
        <v>1355</v>
      </c>
    </row>
    <row r="163" spans="1:18" x14ac:dyDescent="0.2">
      <c r="A163" s="211">
        <f>'Residential Summary'!A162</f>
        <v>0</v>
      </c>
      <c r="B163" s="70" t="str">
        <f>'Residential Summary'!B162</f>
        <v>Methoxychlor</v>
      </c>
      <c r="C163" s="210" t="str">
        <f>'Residential Summary'!C162</f>
        <v>72-43-5</v>
      </c>
      <c r="D163" s="81"/>
      <c r="E163" s="66">
        <v>25</v>
      </c>
      <c r="F163" s="67">
        <v>1</v>
      </c>
      <c r="G163" s="157" t="s">
        <v>1367</v>
      </c>
      <c r="H163" s="174"/>
      <c r="I163" s="180" t="s">
        <v>1363</v>
      </c>
      <c r="J163" s="205" t="s">
        <v>241</v>
      </c>
      <c r="K163" s="68" t="s">
        <v>1373</v>
      </c>
      <c r="L163" s="69" t="s">
        <v>1357</v>
      </c>
      <c r="M163" s="157"/>
      <c r="N163" s="174"/>
      <c r="O163" s="177"/>
    </row>
    <row r="164" spans="1:18" x14ac:dyDescent="0.2">
      <c r="A164" s="211">
        <f>'Residential Summary'!A163</f>
        <v>0</v>
      </c>
      <c r="B164" s="70" t="str">
        <f>'Residential Summary'!B163</f>
        <v>2-Methyl-4-chloropphenoxyacetic acid (MCPA)</v>
      </c>
      <c r="C164" s="210" t="str">
        <f>'Residential Summary'!C163</f>
        <v>94-74-6</v>
      </c>
      <c r="D164" s="81"/>
      <c r="E164" s="66">
        <v>87</v>
      </c>
      <c r="F164" s="67">
        <v>1</v>
      </c>
      <c r="G164" s="157" t="s">
        <v>189</v>
      </c>
      <c r="H164" s="174" t="s">
        <v>1363</v>
      </c>
      <c r="I164" s="180" t="s">
        <v>1355</v>
      </c>
      <c r="J164" s="205" t="s">
        <v>190</v>
      </c>
      <c r="K164" s="68" t="s">
        <v>1357</v>
      </c>
      <c r="L164" s="69" t="s">
        <v>1357</v>
      </c>
      <c r="M164" s="157"/>
      <c r="N164" s="174"/>
      <c r="O164" s="177"/>
    </row>
    <row r="165" spans="1:18" x14ac:dyDescent="0.2">
      <c r="A165" s="211">
        <f>'Residential Summary'!A164</f>
        <v>0</v>
      </c>
      <c r="B165" s="70" t="str">
        <f>'Residential Summary'!B164</f>
        <v>2-(2-Methyl-4-chlorophenoxy)propionic acid (MCPP)</v>
      </c>
      <c r="C165" s="210" t="str">
        <f>'Residential Summary'!C164</f>
        <v>93-65-2</v>
      </c>
      <c r="D165" s="81"/>
      <c r="E165" s="66">
        <v>1730</v>
      </c>
      <c r="F165" s="67">
        <v>1</v>
      </c>
      <c r="G165" s="157" t="s">
        <v>189</v>
      </c>
      <c r="H165" s="174" t="s">
        <v>1363</v>
      </c>
      <c r="I165" s="180" t="s">
        <v>1355</v>
      </c>
      <c r="J165" s="205" t="s">
        <v>1183</v>
      </c>
      <c r="K165" s="68" t="s">
        <v>1357</v>
      </c>
      <c r="L165" s="69" t="s">
        <v>1357</v>
      </c>
      <c r="M165" s="157"/>
      <c r="N165" s="174"/>
      <c r="O165" s="177"/>
    </row>
    <row r="166" spans="1:18" s="85" customFormat="1" ht="21.75" x14ac:dyDescent="0.2">
      <c r="A166" s="211">
        <f>'Residential Summary'!A165</f>
        <v>0</v>
      </c>
      <c r="B166" s="70" t="str">
        <f>'Residential Summary'!B165</f>
        <v>Metolachlor</v>
      </c>
      <c r="C166" s="210" t="str">
        <f>'Residential Summary'!C165</f>
        <v>51218-45-2</v>
      </c>
      <c r="D166" s="91"/>
      <c r="E166" s="66">
        <v>2610</v>
      </c>
      <c r="F166" s="67">
        <v>1</v>
      </c>
      <c r="G166" s="157" t="s">
        <v>189</v>
      </c>
      <c r="H166" s="174" t="s">
        <v>1363</v>
      </c>
      <c r="I166" s="180" t="s">
        <v>1355</v>
      </c>
      <c r="J166" s="193" t="s">
        <v>285</v>
      </c>
      <c r="K166" s="68" t="s">
        <v>215</v>
      </c>
      <c r="L166" s="69" t="s">
        <v>1357</v>
      </c>
      <c r="M166" s="157"/>
      <c r="N166" s="174"/>
      <c r="O166" s="177"/>
      <c r="P166" s="55"/>
      <c r="Q166" s="55"/>
      <c r="R166" s="55"/>
    </row>
    <row r="167" spans="1:18" x14ac:dyDescent="0.2">
      <c r="A167" s="211">
        <f>'Residential Summary'!A166</f>
        <v>0</v>
      </c>
      <c r="B167" s="70" t="str">
        <f>'Residential Summary'!B166</f>
        <v>Picloram</v>
      </c>
      <c r="C167" s="210" t="str">
        <f>'Residential Summary'!C166</f>
        <v>1918-02-1</v>
      </c>
      <c r="D167" s="81"/>
      <c r="E167" s="82" t="s">
        <v>1357</v>
      </c>
      <c r="F167" s="83" t="s">
        <v>1357</v>
      </c>
      <c r="G167" s="157"/>
      <c r="H167" s="174"/>
      <c r="I167" s="174"/>
      <c r="J167" s="189" t="s">
        <v>232</v>
      </c>
      <c r="K167" s="98" t="s">
        <v>1357</v>
      </c>
      <c r="L167" s="84" t="s">
        <v>1357</v>
      </c>
      <c r="M167" s="157"/>
      <c r="N167" s="174"/>
      <c r="O167" s="175"/>
      <c r="P167" s="85"/>
      <c r="Q167" s="85"/>
      <c r="R167" s="85"/>
    </row>
    <row r="168" spans="1:18" x14ac:dyDescent="0.2">
      <c r="A168" s="211">
        <f>'Residential Summary'!A167</f>
        <v>0</v>
      </c>
      <c r="B168" s="70" t="str">
        <f>'Residential Summary'!B167</f>
        <v>Terbufos</v>
      </c>
      <c r="C168" s="210" t="str">
        <f>'Residential Summary'!C167</f>
        <v>13071-79-9</v>
      </c>
      <c r="D168" s="81"/>
      <c r="E168" s="66">
        <v>3.5</v>
      </c>
      <c r="F168" s="67">
        <v>1</v>
      </c>
      <c r="G168" s="157" t="s">
        <v>189</v>
      </c>
      <c r="H168" s="174" t="s">
        <v>1363</v>
      </c>
      <c r="I168" s="174" t="s">
        <v>1355</v>
      </c>
      <c r="J168" s="205" t="s">
        <v>1390</v>
      </c>
      <c r="K168" s="68" t="s">
        <v>1357</v>
      </c>
      <c r="L168" s="69" t="s">
        <v>1357</v>
      </c>
      <c r="M168" s="157"/>
      <c r="N168" s="174"/>
      <c r="O168" s="175"/>
    </row>
    <row r="169" spans="1:18" s="85" customFormat="1" x14ac:dyDescent="0.2">
      <c r="A169" s="211">
        <f>'Residential Summary'!A168</f>
        <v>0</v>
      </c>
      <c r="B169" s="70" t="str">
        <f>'Residential Summary'!B168</f>
        <v>Toxaphene</v>
      </c>
      <c r="C169" s="210" t="str">
        <f>'Residential Summary'!C168</f>
        <v>8001-35-2</v>
      </c>
      <c r="D169" s="81"/>
      <c r="E169" s="66">
        <v>60</v>
      </c>
      <c r="F169" s="67">
        <v>0.3</v>
      </c>
      <c r="G169" s="157" t="s">
        <v>1365</v>
      </c>
      <c r="H169" s="174" t="s">
        <v>1363</v>
      </c>
      <c r="I169" s="174" t="s">
        <v>1355</v>
      </c>
      <c r="J169" s="205" t="s">
        <v>210</v>
      </c>
      <c r="K169" s="98" t="s">
        <v>1369</v>
      </c>
      <c r="L169" s="69">
        <v>9.9999999999999995E-7</v>
      </c>
      <c r="M169" s="157" t="s">
        <v>1362</v>
      </c>
      <c r="N169" s="174"/>
      <c r="O169" s="175" t="s">
        <v>1355</v>
      </c>
      <c r="P169" s="55"/>
      <c r="Q169" s="55"/>
      <c r="R169" s="55"/>
    </row>
    <row r="170" spans="1:18" s="85" customFormat="1" x14ac:dyDescent="0.2">
      <c r="A170" s="211">
        <f>'Residential Summary'!A169</f>
        <v>0</v>
      </c>
      <c r="B170" s="70" t="str">
        <f>'Residential Summary'!B169</f>
        <v>2,4,5-Trichlorophenoxyacetic acid (2,4,5-T)</v>
      </c>
      <c r="C170" s="210" t="str">
        <f>'Residential Summary'!C169</f>
        <v>93-76-5</v>
      </c>
      <c r="D170" s="81"/>
      <c r="E170" s="82">
        <v>17300</v>
      </c>
      <c r="F170" s="83">
        <v>1</v>
      </c>
      <c r="G170" s="157" t="s">
        <v>189</v>
      </c>
      <c r="H170" s="174" t="s">
        <v>1363</v>
      </c>
      <c r="I170" s="174" t="s">
        <v>1355</v>
      </c>
      <c r="J170" s="189" t="s">
        <v>190</v>
      </c>
      <c r="K170" s="98" t="s">
        <v>1357</v>
      </c>
      <c r="L170" s="84" t="s">
        <v>1357</v>
      </c>
      <c r="M170" s="157"/>
      <c r="N170" s="174"/>
      <c r="O170" s="175"/>
    </row>
    <row r="171" spans="1:18" s="85" customFormat="1" x14ac:dyDescent="0.2">
      <c r="A171" s="211" t="str">
        <f>'Residential Summary'!A170</f>
        <v>Dioxins and Furans</v>
      </c>
      <c r="B171" s="70"/>
      <c r="C171" s="210"/>
      <c r="D171" s="81"/>
      <c r="E171" s="82"/>
      <c r="F171" s="83"/>
      <c r="G171" s="157"/>
      <c r="H171" s="174"/>
      <c r="I171" s="174"/>
      <c r="J171" s="189"/>
      <c r="K171" s="98"/>
      <c r="L171" s="84"/>
      <c r="M171" s="157"/>
      <c r="N171" s="174"/>
      <c r="O171" s="175"/>
    </row>
    <row r="172" spans="1:18" x14ac:dyDescent="0.2">
      <c r="A172" s="211">
        <f>'Residential Summary'!A171</f>
        <v>0</v>
      </c>
      <c r="B172" s="70" t="str">
        <f>'Residential Summary'!B171</f>
        <v>Hexachlorodibenzodioxin mixture</v>
      </c>
      <c r="C172" s="210" t="str">
        <f>'Residential Summary'!C171</f>
        <v>19408-74-3</v>
      </c>
      <c r="D172" s="81"/>
      <c r="E172" s="82">
        <v>0.01</v>
      </c>
      <c r="F172" s="83" t="s">
        <v>1357</v>
      </c>
      <c r="G172" s="157"/>
      <c r="H172" s="174"/>
      <c r="I172" s="174"/>
      <c r="J172" s="189" t="s">
        <v>204</v>
      </c>
      <c r="K172" s="98" t="s">
        <v>1369</v>
      </c>
      <c r="L172" s="84">
        <v>9.9999999999999995E-7</v>
      </c>
      <c r="M172" s="157" t="s">
        <v>1362</v>
      </c>
      <c r="N172" s="174"/>
      <c r="O172" s="175" t="s">
        <v>1355</v>
      </c>
      <c r="P172" s="85"/>
      <c r="Q172" s="85"/>
      <c r="R172" s="85"/>
    </row>
    <row r="173" spans="1:18" x14ac:dyDescent="0.2">
      <c r="A173" s="211">
        <f>'Residential Summary'!A172</f>
        <v>0</v>
      </c>
      <c r="B173" s="70" t="str">
        <f>'Residential Summary'!B172</f>
        <v>2,3,7,8-TCDD (or 2,3,7,8-TCDD equivalents)</v>
      </c>
      <c r="C173" s="210" t="str">
        <f>'Residential Summary'!C172</f>
        <v>1746-01-6</v>
      </c>
      <c r="D173" s="119"/>
      <c r="E173" s="66">
        <v>7.4999999999999993E-5</v>
      </c>
      <c r="F173" s="67" t="s">
        <v>1357</v>
      </c>
      <c r="G173" s="157"/>
      <c r="H173" s="174"/>
      <c r="I173" s="174"/>
      <c r="J173" s="205" t="s">
        <v>1234</v>
      </c>
      <c r="K173" s="68" t="s">
        <v>593</v>
      </c>
      <c r="L173" s="69">
        <v>9.9999999999999995E-7</v>
      </c>
      <c r="M173" s="157" t="s">
        <v>239</v>
      </c>
      <c r="N173" s="174"/>
      <c r="O173" s="175" t="s">
        <v>1355</v>
      </c>
    </row>
    <row r="174" spans="1:18" x14ac:dyDescent="0.2">
      <c r="A174" s="211" t="str">
        <f>'Residential Summary'!A173</f>
        <v>Explosives</v>
      </c>
      <c r="B174" s="70"/>
      <c r="C174" s="210"/>
      <c r="D174" s="119"/>
      <c r="E174" s="41"/>
      <c r="F174" s="34"/>
      <c r="G174" s="158"/>
      <c r="H174" s="179"/>
      <c r="I174" s="180"/>
      <c r="J174" s="109"/>
      <c r="K174" s="8"/>
      <c r="L174" s="36"/>
      <c r="M174" s="158"/>
      <c r="N174" s="179"/>
      <c r="O174" s="180"/>
    </row>
    <row r="175" spans="1:18" x14ac:dyDescent="0.2">
      <c r="A175" s="211">
        <f>'Residential Summary'!A174</f>
        <v>0</v>
      </c>
      <c r="B175" s="70" t="str">
        <f>'Residential Summary'!B174</f>
        <v>1,3 - DNB</v>
      </c>
      <c r="C175" s="210" t="str">
        <f>'Residential Summary'!C174</f>
        <v>99-65-0</v>
      </c>
      <c r="D175" s="119"/>
      <c r="E175" s="41">
        <v>117</v>
      </c>
      <c r="F175" s="71">
        <v>1</v>
      </c>
      <c r="G175" s="158" t="s">
        <v>189</v>
      </c>
      <c r="H175" s="169" t="s">
        <v>1363</v>
      </c>
      <c r="I175" s="180" t="s">
        <v>1355</v>
      </c>
      <c r="J175" s="109" t="s">
        <v>1272</v>
      </c>
      <c r="K175" s="8" t="s">
        <v>1373</v>
      </c>
      <c r="L175" s="36" t="s">
        <v>1357</v>
      </c>
      <c r="M175" s="158"/>
      <c r="N175" s="169"/>
      <c r="O175" s="180"/>
    </row>
    <row r="176" spans="1:18" x14ac:dyDescent="0.2">
      <c r="A176" s="211">
        <f>'Residential Summary'!A175</f>
        <v>0</v>
      </c>
      <c r="B176" s="70" t="str">
        <f>'Residential Summary'!B175</f>
        <v>2,4 - DNT</v>
      </c>
      <c r="C176" s="210" t="str">
        <f>'Residential Summary'!C175</f>
        <v>121-14-2</v>
      </c>
      <c r="D176" s="119"/>
      <c r="E176" s="41">
        <v>303</v>
      </c>
      <c r="F176" s="71">
        <v>1</v>
      </c>
      <c r="G176" s="158" t="s">
        <v>189</v>
      </c>
      <c r="H176" s="169" t="s">
        <v>1363</v>
      </c>
      <c r="I176" s="180" t="s">
        <v>1355</v>
      </c>
      <c r="J176" s="109" t="s">
        <v>1274</v>
      </c>
      <c r="K176" s="109" t="s">
        <v>1275</v>
      </c>
      <c r="L176" s="36"/>
      <c r="M176" s="158"/>
      <c r="N176" s="169"/>
      <c r="O176" s="180"/>
    </row>
    <row r="177" spans="1:15" x14ac:dyDescent="0.2">
      <c r="A177" s="211">
        <f>'Residential Summary'!A176</f>
        <v>0</v>
      </c>
      <c r="B177" s="70" t="str">
        <f>'Residential Summary'!B176</f>
        <v>2,6 - DNT</v>
      </c>
      <c r="C177" s="210" t="str">
        <f>'Residential Summary'!C176</f>
        <v>606-20-2</v>
      </c>
      <c r="D177" s="119"/>
      <c r="E177" s="41">
        <v>1508</v>
      </c>
      <c r="F177" s="71">
        <v>1</v>
      </c>
      <c r="G177" s="158" t="s">
        <v>189</v>
      </c>
      <c r="H177" s="169" t="s">
        <v>1363</v>
      </c>
      <c r="I177" s="180" t="s">
        <v>1355</v>
      </c>
      <c r="J177" s="109" t="s">
        <v>1277</v>
      </c>
      <c r="K177" s="109" t="s">
        <v>1275</v>
      </c>
      <c r="L177" s="36"/>
      <c r="M177" s="158"/>
      <c r="N177" s="169"/>
      <c r="O177" s="180"/>
    </row>
    <row r="178" spans="1:15" x14ac:dyDescent="0.2">
      <c r="A178" s="211">
        <f>'Residential Summary'!A177</f>
        <v>0</v>
      </c>
      <c r="B178" s="70" t="str">
        <f>'Residential Summary'!B177</f>
        <v>2,4- AND 2,6 DNT MIXTURE</v>
      </c>
      <c r="C178" s="210">
        <f>'Residential Summary'!C177</f>
        <v>0</v>
      </c>
      <c r="D178" s="119"/>
      <c r="E178" s="41">
        <v>32</v>
      </c>
      <c r="F178" s="71" t="s">
        <v>1357</v>
      </c>
      <c r="G178" s="158"/>
      <c r="H178" s="169"/>
      <c r="I178" s="180"/>
      <c r="J178" s="109" t="s">
        <v>204</v>
      </c>
      <c r="K178" s="8" t="s">
        <v>1369</v>
      </c>
      <c r="L178" s="36">
        <v>9.9999999999999995E-7</v>
      </c>
      <c r="M178" s="158" t="s">
        <v>1362</v>
      </c>
      <c r="N178" s="169"/>
      <c r="O178" s="180" t="s">
        <v>1355</v>
      </c>
    </row>
    <row r="179" spans="1:15" x14ac:dyDescent="0.2">
      <c r="A179" s="211">
        <f>'Residential Summary'!A178</f>
        <v>0</v>
      </c>
      <c r="B179" s="70" t="str">
        <f>'Residential Summary'!B178</f>
        <v>HMX</v>
      </c>
      <c r="C179" s="210" t="str">
        <f>'Residential Summary'!C178</f>
        <v>2691-41-0</v>
      </c>
      <c r="D179" s="119"/>
      <c r="E179" s="41" t="s">
        <v>1357</v>
      </c>
      <c r="F179" s="71" t="s">
        <v>1357</v>
      </c>
      <c r="G179" s="158"/>
      <c r="H179" s="169"/>
      <c r="I179" s="180"/>
      <c r="J179" s="109" t="s">
        <v>232</v>
      </c>
      <c r="K179" s="8" t="s">
        <v>1373</v>
      </c>
      <c r="L179" s="36" t="s">
        <v>1357</v>
      </c>
      <c r="M179" s="158"/>
      <c r="N179" s="169"/>
      <c r="O179" s="180"/>
    </row>
    <row r="180" spans="1:15" x14ac:dyDescent="0.2">
      <c r="A180" s="211">
        <f>'Residential Summary'!A179</f>
        <v>0</v>
      </c>
      <c r="B180" s="70" t="str">
        <f>'Residential Summary'!B179</f>
        <v>RDX</v>
      </c>
      <c r="C180" s="210" t="str">
        <f>'Residential Summary'!C179</f>
        <v>121-82-4</v>
      </c>
      <c r="D180" s="119"/>
      <c r="E180" s="41">
        <v>187</v>
      </c>
      <c r="F180" s="71">
        <v>1</v>
      </c>
      <c r="G180" s="158" t="s">
        <v>189</v>
      </c>
      <c r="H180" s="169" t="s">
        <v>1363</v>
      </c>
      <c r="I180" s="180" t="s">
        <v>1281</v>
      </c>
      <c r="J180" s="109" t="s">
        <v>1282</v>
      </c>
      <c r="K180" s="8" t="s">
        <v>215</v>
      </c>
      <c r="L180" s="36">
        <v>9.9999999999999995E-7</v>
      </c>
      <c r="M180" s="158" t="s">
        <v>1362</v>
      </c>
      <c r="N180" s="169" t="s">
        <v>1363</v>
      </c>
      <c r="O180" s="180" t="s">
        <v>1281</v>
      </c>
    </row>
    <row r="181" spans="1:15" ht="21.75" x14ac:dyDescent="0.2">
      <c r="A181" s="211">
        <f>'Residential Summary'!A180</f>
        <v>0</v>
      </c>
      <c r="B181" s="70" t="str">
        <f>'Residential Summary'!B180</f>
        <v>1,3,5 - TNB</v>
      </c>
      <c r="C181" s="210" t="str">
        <f>'Residential Summary'!C180</f>
        <v>99-35-4</v>
      </c>
      <c r="D181" s="107"/>
      <c r="E181" s="41" t="s">
        <v>1357</v>
      </c>
      <c r="F181" s="71" t="s">
        <v>1357</v>
      </c>
      <c r="G181" s="158"/>
      <c r="H181" s="169" t="s">
        <v>1363</v>
      </c>
      <c r="I181" s="180" t="s">
        <v>1370</v>
      </c>
      <c r="J181" s="109" t="s">
        <v>1284</v>
      </c>
      <c r="K181" s="8" t="s">
        <v>1357</v>
      </c>
      <c r="L181" s="36" t="s">
        <v>1357</v>
      </c>
      <c r="M181" s="158"/>
      <c r="N181" s="169"/>
      <c r="O181" s="180"/>
    </row>
    <row r="182" spans="1:15" ht="13.5" thickBot="1" x14ac:dyDescent="0.25">
      <c r="A182" s="629">
        <f>'Residential Summary'!A181</f>
        <v>0</v>
      </c>
      <c r="B182" s="630" t="str">
        <f>'Residential Summary'!B181</f>
        <v>2,4,6 - TNT</v>
      </c>
      <c r="C182" s="631" t="str">
        <f>'Residential Summary'!C181</f>
        <v>118-96-7</v>
      </c>
      <c r="D182" s="125"/>
      <c r="E182" s="42">
        <v>63</v>
      </c>
      <c r="F182" s="76">
        <v>1</v>
      </c>
      <c r="G182" s="159" t="s">
        <v>189</v>
      </c>
      <c r="H182" s="626" t="s">
        <v>1363</v>
      </c>
      <c r="I182" s="627" t="s">
        <v>1355</v>
      </c>
      <c r="J182" s="628" t="s">
        <v>1286</v>
      </c>
      <c r="K182" s="21" t="s">
        <v>215</v>
      </c>
      <c r="L182" s="37">
        <v>4.0000000000000001E-8</v>
      </c>
      <c r="M182" s="159" t="s">
        <v>1362</v>
      </c>
      <c r="N182" s="626" t="s">
        <v>1363</v>
      </c>
      <c r="O182" s="627" t="s">
        <v>1355</v>
      </c>
    </row>
    <row r="183" spans="1:15" x14ac:dyDescent="0.2">
      <c r="A183" s="290"/>
      <c r="B183" s="70"/>
      <c r="C183" s="293"/>
      <c r="D183" s="126"/>
      <c r="E183" s="620"/>
      <c r="F183" s="621"/>
      <c r="G183" s="622"/>
      <c r="H183" s="623"/>
      <c r="I183" s="19"/>
      <c r="J183" s="624"/>
      <c r="K183" s="19"/>
      <c r="L183" s="625"/>
      <c r="M183" s="622"/>
      <c r="N183" s="621"/>
      <c r="O183" s="19"/>
    </row>
    <row r="184" spans="1:15" ht="33" x14ac:dyDescent="0.2">
      <c r="A184" s="290" t="s">
        <v>1287</v>
      </c>
      <c r="B184" s="70" t="str">
        <f>'Residential Summary'!B183</f>
        <v>"y"  indicates that contaminant is considered volative.</v>
      </c>
      <c r="C184" s="293"/>
      <c r="D184" s="126"/>
      <c r="H184" s="196"/>
    </row>
    <row r="185" spans="1:15" x14ac:dyDescent="0.2">
      <c r="A185" s="291" t="s">
        <v>1288</v>
      </c>
      <c r="B185" s="292" t="str">
        <f>'Industrial Summary'!B184</f>
        <v>Italics indicates unity with Csat or maximum soil concentration, not unity with chronic RfD/RfC.</v>
      </c>
      <c r="C185" s="70"/>
      <c r="D185" s="4"/>
      <c r="H185" s="196"/>
    </row>
    <row r="186" spans="1:15" x14ac:dyDescent="0.2">
      <c r="A186" s="291" t="s">
        <v>1289</v>
      </c>
      <c r="B186" s="292">
        <f>'Residential Summary'!B185</f>
        <v>0</v>
      </c>
      <c r="C186" s="70"/>
      <c r="D186" s="4"/>
    </row>
    <row r="187" spans="1:15" x14ac:dyDescent="0.2">
      <c r="A187" s="70"/>
      <c r="B187" s="292" t="str">
        <f>'Residential Summary'!B186</f>
        <v>ADREN - adrenal; BONE; CV/BLD - cardiovascular/blood system; CNS/PNS - central/peripheral nervous system; EYE;  IMMUN - immune system; KIDN - kidney; LIV/GI - liver/gastrointestinal system;</v>
      </c>
      <c r="C187" s="70"/>
      <c r="D187" s="4"/>
    </row>
    <row r="188" spans="1:15" x14ac:dyDescent="0.2">
      <c r="A188" s="70"/>
      <c r="B188" s="292" t="str">
        <f>'Residential Summary'!B187</f>
        <v xml:space="preserve">PROST - prostrate; REPRO - reproductive system (incl. teratogenic/developmental effects); RESP - respiratory system; SKIN - skin irritation or other effects; SPLEEN; THYROID; </v>
      </c>
      <c r="C188" s="70"/>
      <c r="D188" s="4"/>
    </row>
    <row r="189" spans="1:15" x14ac:dyDescent="0.2">
      <c r="A189" s="291" t="s">
        <v>1293</v>
      </c>
      <c r="B189" s="294" t="str">
        <f>'Residential Summary'!B188</f>
        <v>WHOLE BODY - increased mortality, decreased growth rate, etc.</v>
      </c>
      <c r="C189" s="70"/>
      <c r="D189" s="4"/>
    </row>
    <row r="190" spans="1:15" x14ac:dyDescent="0.2">
      <c r="A190" s="70"/>
      <c r="B190" s="70" t="str">
        <f>'Residential Summary'!B189</f>
        <v>Cancer Class 1986:</v>
      </c>
      <c r="C190" s="70"/>
      <c r="D190" s="4"/>
    </row>
    <row r="191" spans="1:15" x14ac:dyDescent="0.2">
      <c r="A191" s="70"/>
      <c r="B191" s="70" t="str">
        <f>'Residential Summary'!B190</f>
        <v>Class A - Known human carcinogen</v>
      </c>
      <c r="C191" s="70"/>
      <c r="D191" s="4"/>
    </row>
    <row r="192" spans="1:15" x14ac:dyDescent="0.2">
      <c r="A192" s="70"/>
      <c r="B192" s="70" t="str">
        <f>'Residential Summary'!B191</f>
        <v>Class B - Probable human carcinogen (B1 - limited evidence in humans; B2 - inadequate evidence in humans but adequate in animals)</v>
      </c>
      <c r="C192" s="70"/>
      <c r="D192" s="4"/>
    </row>
    <row r="193" spans="1:3" x14ac:dyDescent="0.2">
      <c r="B193" s="70" t="str">
        <f>'Residential Summary'!B192</f>
        <v>Class C - Possible human carcinogen</v>
      </c>
      <c r="C193" s="22"/>
    </row>
    <row r="194" spans="1:3" x14ac:dyDescent="0.2">
      <c r="A194" s="263"/>
      <c r="B194" s="70" t="str">
        <f>'Residential Summary'!B193</f>
        <v>Group D - Not Classifiable</v>
      </c>
    </row>
    <row r="195" spans="1:3" x14ac:dyDescent="0.2">
      <c r="A195" s="263"/>
      <c r="B195" s="294" t="str">
        <f>'Residential Summary'!B194</f>
        <v>NA - No EPA Classification Available.</v>
      </c>
    </row>
    <row r="196" spans="1:3" x14ac:dyDescent="0.2">
      <c r="B196" s="70" t="str">
        <f>'Residential Summary'!B195</f>
        <v>Cancer Class 2005:</v>
      </c>
    </row>
    <row r="197" spans="1:3" x14ac:dyDescent="0.2">
      <c r="B197" s="70" t="str">
        <f>'Residential Summary'!B196</f>
        <v>Carcinogenic - Carcinogenic to Humans</v>
      </c>
    </row>
    <row r="198" spans="1:3" x14ac:dyDescent="0.2">
      <c r="B198" s="70" t="str">
        <f>'Residential Summary'!B197</f>
        <v>Likely - Likely to be Carcinogenic to Humans</v>
      </c>
    </row>
    <row r="199" spans="1:3" x14ac:dyDescent="0.2">
      <c r="B199" s="70" t="str">
        <f>'Residential Summary'!B198</f>
        <v>Suggestive - Suggestive Evidence of Carcinogenic Potential</v>
      </c>
    </row>
    <row r="200" spans="1:3" x14ac:dyDescent="0.2">
      <c r="B200" s="70" t="str">
        <f>'Residential Summary'!B199</f>
        <v>Inadequate - Inadequate Information to Assess Carcinogenic Potential</v>
      </c>
    </row>
    <row r="201" spans="1:3" x14ac:dyDescent="0.2">
      <c r="B201" s="70"/>
    </row>
  </sheetData>
  <mergeCells count="1">
    <mergeCell ref="H12:I12"/>
  </mergeCells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19</vt:i4>
      </vt:variant>
    </vt:vector>
  </HeadingPairs>
  <TitlesOfParts>
    <vt:vector size="31" baseType="lpstr">
      <vt:lpstr>Updates</vt:lpstr>
      <vt:lpstr>Chemical Info</vt:lpstr>
      <vt:lpstr>Residential Summary</vt:lpstr>
      <vt:lpstr>Residential Risk Estimation</vt:lpstr>
      <vt:lpstr>Recreational Summary</vt:lpstr>
      <vt:lpstr>Recreational Risk Estimation</vt:lpstr>
      <vt:lpstr>Industrial Summary</vt:lpstr>
      <vt:lpstr>Industrial Risk Estimation</vt:lpstr>
      <vt:lpstr>Short-term Worker Summary</vt:lpstr>
      <vt:lpstr>Short-term Worker Risk Estimati</vt:lpstr>
      <vt:lpstr>BaP equiv. calculation</vt:lpstr>
      <vt:lpstr>TCDD equiv. calculation</vt:lpstr>
      <vt:lpstr>'BaP equiv. calculation'!Print_Area</vt:lpstr>
      <vt:lpstr>'Industrial Risk Estimation'!Print_Area</vt:lpstr>
      <vt:lpstr>'Industrial Summary'!Print_Area</vt:lpstr>
      <vt:lpstr>'Recreational Risk Estimation'!Print_Area</vt:lpstr>
      <vt:lpstr>'Recreational Summary'!Print_Area</vt:lpstr>
      <vt:lpstr>'Residential Risk Estimation'!Print_Area</vt:lpstr>
      <vt:lpstr>'Residential Summary'!Print_Area</vt:lpstr>
      <vt:lpstr>'Short-term Worker Risk Estimati'!Print_Area</vt:lpstr>
      <vt:lpstr>'Short-term Worker Summary'!Print_Area</vt:lpstr>
      <vt:lpstr>'TCDD equiv. calculation'!Print_Area</vt:lpstr>
      <vt:lpstr>Updates!Print_Area</vt:lpstr>
      <vt:lpstr>'Industrial Risk Estimation'!Print_Titles</vt:lpstr>
      <vt:lpstr>'Industrial Summary'!Print_Titles</vt:lpstr>
      <vt:lpstr>'Recreational Risk Estimation'!Print_Titles</vt:lpstr>
      <vt:lpstr>'Recreational Summary'!Print_Titles</vt:lpstr>
      <vt:lpstr>'Residential Risk Estimation'!Print_Titles</vt:lpstr>
      <vt:lpstr>'Residential Summary'!Print_Titles</vt:lpstr>
      <vt:lpstr>'Short-term Worker Risk Estimati'!Print_Titles</vt:lpstr>
      <vt:lpstr>'Short-term Worker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RESSRV96.XLS</dc:title>
  <dc:subject>RESIDENTIAL SRV INFORMATION</dc:subject>
  <dc:creator>helen goeden</dc:creator>
  <cp:lastModifiedBy>Debra Tabron</cp:lastModifiedBy>
  <cp:lastPrinted>2008-11-24T20:45:18Z</cp:lastPrinted>
  <dcterms:created xsi:type="dcterms:W3CDTF">1999-02-03T18:04:10Z</dcterms:created>
  <dcterms:modified xsi:type="dcterms:W3CDTF">2016-09-21T20:40:10Z</dcterms:modified>
</cp:coreProperties>
</file>